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9855" tabRatio="877" firstSheet="3" activeTab="20"/>
  </bookViews>
  <sheets>
    <sheet name="1.1 (2014)" sheetId="1" r:id="rId1"/>
    <sheet name="1.2 (2014)" sheetId="2" r:id="rId2"/>
    <sheet name="1.3 (2014)" sheetId="3" r:id="rId3"/>
    <sheet name="1.4(2014)" sheetId="4" r:id="rId4"/>
    <sheet name="2.1 (2014)" sheetId="5" r:id="rId5"/>
    <sheet name="2.2 (2014)" sheetId="6" r:id="rId6"/>
    <sheet name="2.3 (2014)" sheetId="7" r:id="rId7"/>
    <sheet name="2.4 (2014)" sheetId="8" r:id="rId8"/>
    <sheet name="3.1(2014)" sheetId="9" r:id="rId9"/>
    <sheet name="3.2(2014)" sheetId="10" r:id="rId10"/>
    <sheet name="3.3(2014)" sheetId="11" r:id="rId11"/>
    <sheet name="4.1(2014)" sheetId="12" r:id="rId12"/>
    <sheet name="4.2(2014)" sheetId="13" r:id="rId13"/>
    <sheet name="5.1(2014)" sheetId="14" r:id="rId14"/>
    <sheet name="6.1(2014)" sheetId="15" r:id="rId15"/>
    <sheet name="6.2(2014)" sheetId="16" r:id="rId16"/>
    <sheet name="6.3(2014)" sheetId="17" r:id="rId17"/>
    <sheet name="6.4(2014)" sheetId="18" r:id="rId18"/>
    <sheet name="7.1(2014)" sheetId="19" r:id="rId19"/>
    <sheet name="7.2(2014)" sheetId="20" r:id="rId20"/>
    <sheet name="8.2(2014)" sheetId="21" r:id="rId21"/>
  </sheets>
  <externalReferences>
    <externalReference r:id="rId24"/>
  </externalReferences>
  <definedNames>
    <definedName name="sub_40000" localSheetId="3">'1.4(2014)'!$A$1</definedName>
    <definedName name="sub_4111" localSheetId="3">'1.4(2014)'!$A$17</definedName>
    <definedName name="sub_4222" localSheetId="3">'1.4(2014)'!$A$18</definedName>
    <definedName name="sub_6101" localSheetId="14">'6.1(2014)'!$A$7</definedName>
    <definedName name="sub_62001" localSheetId="15">'6.2(2014)'!$A$11</definedName>
    <definedName name="sub_62002" localSheetId="15">'6.2(2014)'!$A$15</definedName>
    <definedName name="sub_62003" localSheetId="15">'6.2(2014)'!$A$22</definedName>
    <definedName name="sub_62004" localSheetId="15">'6.2(2014)'!$A$24</definedName>
    <definedName name="sub_62005" localSheetId="15">'6.2(2014)'!$A$26</definedName>
    <definedName name="sub_62006" localSheetId="15">'6.2(2014)'!$A$28</definedName>
    <definedName name="sub_62007" localSheetId="15">'6.2(2014)'!$A$33</definedName>
    <definedName name="sub_6201" localSheetId="15">'6.2(2014)'!$A$7</definedName>
    <definedName name="sub_6301" localSheetId="16">'6.3(2014)'!$A$7</definedName>
    <definedName name="sub_6322" localSheetId="16">'6.3(2014)'!$A$16</definedName>
    <definedName name="sub_72000" localSheetId="19">'7.2(2014)'!$A$1</definedName>
    <definedName name="_xlnm.Print_Titles" localSheetId="4">'2.1 (2014)'!$18:$18</definedName>
    <definedName name="_xlnm.Print_Titles" localSheetId="5">'2.2 (2014)'!$8:$8</definedName>
    <definedName name="_xlnm.Print_Titles" localSheetId="6">'2.3 (2014)'!$8:$8</definedName>
    <definedName name="_xlnm.Print_Titles" localSheetId="7">'2.4 (2014)'!$8:$8</definedName>
    <definedName name="_xlnm.Print_Area" localSheetId="0">'1.1 (2014)'!$A$1:$D$22</definedName>
    <definedName name="_xlnm.Print_Area" localSheetId="1">'1.2 (2014)'!$A$1:$B$11</definedName>
    <definedName name="_xlnm.Print_Area" localSheetId="2">'1.3 (2014)'!$A$1:$H$15</definedName>
    <definedName name="_xlnm.Print_Area" localSheetId="4">'2.1 (2014)'!$A$1:$G$48</definedName>
    <definedName name="_xlnm.Print_Area" localSheetId="5">'2.2 (2014)'!$A$1:$G$41</definedName>
    <definedName name="_xlnm.Print_Area" localSheetId="6">'2.3 (2014)'!$A$1:$G$41</definedName>
    <definedName name="_xlnm.Print_Area" localSheetId="7">'2.4 (2014)'!$A$1:$G$59</definedName>
    <definedName name="_xlnm.Print_Area" localSheetId="9">'3.2(2014)'!$A$1:$C$17</definedName>
    <definedName name="_xlnm.Print_Area" localSheetId="10">'3.3(2014)'!$A$1:$F$17</definedName>
  </definedNames>
  <calcPr fullCalcOnLoad="1"/>
</workbook>
</file>

<file path=xl/sharedStrings.xml><?xml version="1.0" encoding="utf-8"?>
<sst xmlns="http://schemas.openxmlformats.org/spreadsheetml/2006/main" count="899" uniqueCount="350">
  <si>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</si>
  <si>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</si>
  <si>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</si>
  <si>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</si>
  <si>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</si>
  <si>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</si>
  <si>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</si>
  <si>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</si>
  <si>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ФГУП "Канал имени Москвы"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</si>
  <si>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</si>
  <si>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</si>
  <si>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</si>
  <si>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</si>
  <si>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Итого: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</si>
  <si>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</si>
  <si>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</si>
  <si>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</si>
  <si>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</si>
  <si>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</si>
  <si>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Форма 1.3 -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</si>
  <si>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t>Наименование
показателя</t>
  </si>
  <si>
    <t>Мероприятия,
направленные
на улучшение показателя *</t>
  </si>
  <si>
    <t>Описание (обоснование)</t>
  </si>
  <si>
    <t>Значение показателя на: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</si>
  <si>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</si>
  <si>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</si>
  <si>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</si>
  <si>
    <t>,</t>
  </si>
  <si>
    <t>* Информация предоставляется справочно.</t>
  </si>
  <si>
    <t>Приложение № 2</t>
  </si>
  <si>
    <t>ИСПОЛЬЗУЕМЫЕ ДЛЯ РАСЧЕТА ЗНАЧЕНИЯ ПОКАЗАТЕЛЯ УРОВНЯ КАЧЕСТВА</t>
  </si>
  <si>
    <t>ОКАЗЫВАЕМЫХ УСЛУГ ТЕРРИТОРИАЛЬНЫХ СЕТЕВЫХ ОРГАНИЗАЦИЙ</t>
  </si>
  <si>
    <t>Форма 2.1 - Расчет значения индикатора информативности</t>
  </si>
  <si>
    <t>(наименование территориальной сетевой организации)</t>
  </si>
  <si>
    <t>№ п/п</t>
  </si>
  <si>
    <t>Наименование параметра (критерия), характеризующего индикатор</t>
  </si>
  <si>
    <t>Значение</t>
  </si>
  <si>
    <t>Ф / П * 100, %</t>
  </si>
  <si>
    <t>Зависимость</t>
  </si>
  <si>
    <t>Оценочный балл</t>
  </si>
  <si>
    <t>фактическое
(Ф)</t>
  </si>
  <si>
    <t>плановое
(П)</t>
  </si>
  <si>
    <t>1.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</si>
  <si>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</si>
  <si>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</si>
  <si>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числе, по критериям:</t>
  </si>
  <si>
    <t>1.1.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</si>
  <si>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</si>
  <si>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</si>
  <si>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</si>
  <si>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</si>
  <si>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</si>
  <si>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</t>
  </si>
  <si>
    <t>регламенты оказания услуг и рассмотрения обращений заявителей и потребителей услуг, шт.</t>
  </si>
  <si>
    <t>б)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</si>
  <si>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</si>
  <si>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</t>
  </si>
  <si>
    <t>должностные инструкции сотрудников, обслуживающих заявителей и потребителей услуг, шт.</t>
  </si>
  <si>
    <t>г)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</si>
  <si>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</si>
  <si>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</si>
  <si>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</si>
  <si>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в том числе по критериям:</t>
  </si>
  <si>
    <t>2.1.</t>
  </si>
  <si>
    <t>Наличие единого телефонного номера для приема обращений потребителей услуг (наличие - 1, отсутствие - 0)</t>
  </si>
  <si>
    <t>2.2.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</si>
  <si>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</si>
  <si>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2.3.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</si>
  <si>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</si>
  <si>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</si>
  <si>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</si>
  <si>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4.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</si>
  <si>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</si>
  <si>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</si>
  <si>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</si>
  <si>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</si>
  <si>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</si>
  <si>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</si>
  <si>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</si>
  <si>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</si>
  <si>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6.1.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</si>
  <si>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</si>
  <si>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</si>
  <si>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</si>
  <si>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</t>
  </si>
  <si>
    <t>Итого по индикатору 
информативности</t>
  </si>
  <si>
    <t>Форма 2.2 - Расчет значения индикатора исполнительности</t>
  </si>
  <si>
    <t>Наименование параметра (показателя), характеризующего индикатор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</si>
  <si>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</si>
  <si>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</si>
  <si>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</si>
  <si>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Соблюдение сроков по процедурам взаимодействия с потребителями услуг (заявителями) - всего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</si>
  <si>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</si>
  <si>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</si>
  <si>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</si>
  <si>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</si>
  <si>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Количество случаев отказа от 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</si>
  <si>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Отсутствие (наличие) нарушений требований антимонопольного законодательства Российской Федерации, по критерию</t>
  </si>
  <si>
    <t>3.1.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</si>
  <si>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</si>
  <si>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</si>
  <si>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</si>
  <si>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</si>
  <si>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</si>
  <si>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</si>
  <si>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</si>
  <si>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</si>
  <si>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</si>
  <si>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</si>
  <si>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7.1.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</si>
  <si>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</si>
  <si>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</t>
  </si>
  <si>
    <t>Итого по индикатору 
исполнительности</t>
  </si>
  <si>
    <t>Форма 2.3 - Расчет значения индикатора результативности обратной связи</t>
  </si>
  <si>
    <t>N п/п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</si>
  <si>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</si>
  <si>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Степень удовлетворения обращений потребителей услуг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</si>
  <si>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</si>
  <si>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</si>
  <si>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</si>
  <si>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</si>
  <si>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</si>
  <si>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</si>
  <si>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</si>
  <si>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</si>
  <si>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</si>
  <si>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Оперативность реагирования на обращения потребителей услуг - всего</t>
  </si>
  <si>
    <t>Средняя продолжительность времени принятия мер по результатам обращения потребителя услуг, дней</t>
  </si>
  <si>
    <t>3.2.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</si>
  <si>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</si>
  <si>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</si>
  <si>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</si>
  <si>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* системы автоинформирования, 
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</si>
  <si>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</si>
  <si>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</si>
  <si>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</si>
  <si>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</si>
  <si>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</si>
  <si>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</si>
  <si>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Итого по индикатору результативность обратной связи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</si>
  <si>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</si>
  <si>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Форма 2.4 -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</si>
  <si>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</t>
  </si>
  <si>
    <t>регулирования в пределах долгосрочного периода регулирования *</t>
  </si>
  <si>
    <t>Наименование показателя</t>
  </si>
  <si>
    <t>Предлагаемые плановые значения параметров (критериев), характеризующих индикаторы качества **</t>
  </si>
  <si>
    <t xml:space="preserve">2015 год план </t>
  </si>
  <si>
    <t xml:space="preserve">Ин </t>
  </si>
  <si>
    <t xml:space="preserve">1.2. а) </t>
  </si>
  <si>
    <t xml:space="preserve">1.2. б) </t>
  </si>
  <si>
    <t xml:space="preserve">1.2. в) </t>
  </si>
  <si>
    <t xml:space="preserve">1.2. г) </t>
  </si>
  <si>
    <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</si>
  <si>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 xml:space="preserve">2.2. а) </t>
  </si>
  <si>
    <t xml:space="preserve">2.2. б)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</si>
  <si>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</si>
  <si>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3.2. а) </t>
  </si>
  <si>
    <t xml:space="preserve">3.2. б) </t>
  </si>
  <si>
    <t xml:space="preserve">3.2. в) </t>
  </si>
  <si>
    <t>Предлагаемое плановое значение показателя уровня качества оказываемых услуг территориальной сетевой организацией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</si>
  <si>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</si>
  <si>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</si>
  <si>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** Информация предоставляется справочно</t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</si>
  <si>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</t>
  </si>
  <si>
    <t>──────────────────────────────</t>
  </si>
  <si>
    <t xml:space="preserve">              Должность                Ф.И.О.          Подпись</t>
  </si>
  <si>
    <t>Показатель уровня качества оказываемых услуг территориальных сетевых организаций</t>
  </si>
  <si>
    <t>Показатель качества предоставления возможности технологического присоединения</t>
  </si>
  <si>
    <t>Показатель средней продолжительности прекращений передачи электрической энергии</t>
  </si>
  <si>
    <t>Значение показателя, годы:</t>
  </si>
  <si>
    <t>Мероприятия, направленные на улучшение показателя**</t>
  </si>
  <si>
    <t>Показатель</t>
  </si>
  <si>
    <t>Наименование электросетевой организации</t>
  </si>
  <si>
    <t>(для долгосрочных периодов регулирования, начавшихся до 2014 года)</t>
  </si>
  <si>
    <t>Форма 1.4 -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регулирования*</t>
  </si>
  <si>
    <t>Показатель качества рассмотрения заявок на технологическое присоединение к сети (                                      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</si>
  <si>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                       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</si>
  <si>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                 )</t>
  </si>
  <si>
    <t>Число, шт.</t>
  </si>
  <si>
    <t>Наименование электросетевой организации (подразделения/филиала)</t>
  </si>
  <si>
    <t>Форма 3.1 - Отчетные данные для расчета значения показателя качества рассмотрения заявок на технологическое присоединение к сети в период</t>
  </si>
  <si>
    <t>Показатель качества исполнения договоров об осуществлении технологического присоединения заявителей к сети (              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</si>
  <si>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шт.(             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</si>
  <si>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                        )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</si>
  <si>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</si>
  <si>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              )</t>
  </si>
  <si>
    <t>Общее число заявок на технологическое присоединение к сети, поданных заявителями в соответствующий расчетный период, десятками шт. (                 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</si>
  <si>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                       )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</si>
  <si>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</t>
  </si>
  <si>
    <t>методических указаний</t>
  </si>
  <si>
    <t xml:space="preserve"> (для территориальной сетевой организации)</t>
  </si>
  <si>
    <t>пп. 5.1</t>
  </si>
  <si>
    <t xml:space="preserve">Оценка достижения показателя уровня качества оказываемых услуг, </t>
  </si>
  <si>
    <t xml:space="preserve"> (организации по управлению единой национальной (общероссийской) электрической сетью)</t>
  </si>
  <si>
    <t xml:space="preserve">Оценка достижения показателя уровня надежности оказываемых услуг, </t>
  </si>
  <si>
    <t xml:space="preserve">, </t>
  </si>
  <si>
    <t>Плановое значение показателя</t>
  </si>
  <si>
    <t xml:space="preserve">Показатель уровня качества обслуживания потребителей услуг территориальными сетевыми организациями, </t>
  </si>
  <si>
    <t xml:space="preserve">Показатель уровня качества осуществляемого технологического присоединения, </t>
  </si>
  <si>
    <t>Показатель средней продолжительности прекращений передачи электрической энергии (</t>
  </si>
  <si>
    <t>N формулы методических указаний</t>
  </si>
  <si>
    <t>уровня надежности и уровня качества оказываемых услуг электросетевой организации</t>
  </si>
  <si>
    <t>Форма 4.1 - Показатели</t>
  </si>
  <si>
    <t xml:space="preserve">9. Обобщенный показатель уровня надежности и качества оказываемых услуг, </t>
  </si>
  <si>
    <t xml:space="preserve">8. Оценка достижения показателя уровня надежности оказываемых услуг, </t>
  </si>
  <si>
    <t xml:space="preserve">7. Оценка достижения показателя уровня надежности оказываемых услуг, </t>
  </si>
  <si>
    <t>Для организации по управлению единой национальной (общероссийской) электрической сетью</t>
  </si>
  <si>
    <t xml:space="preserve">6. Оценка достижения показателя уровня надежности оказываемых услуг, </t>
  </si>
  <si>
    <t xml:space="preserve">5. Оценка достижения показателя уровня надежности оказываемых услуг, </t>
  </si>
  <si>
    <t>4. Коэффициент значимости показателя уровня надежности оказываемых услуг, бета2</t>
  </si>
  <si>
    <t>3. Коэффициент значимости показателя уровня надежности оказываемых услуг, бета1</t>
  </si>
  <si>
    <t>бета = 0,25</t>
  </si>
  <si>
    <t>Для организации по управлению единой национальной (общероссийской) электрической сетью:</t>
  </si>
  <si>
    <t>2. Коэффициент значимости показателя уровня надежности оказываемых услуг, бета</t>
  </si>
  <si>
    <t>1 Коэффициент значимости показателя уровня надежности оказываемых услуг, альфа</t>
  </si>
  <si>
    <t>N формулы методических указаний</t>
  </si>
  <si>
    <t>обобщенного показателя уровня надежности и качества оказываемых услуг</t>
  </si>
  <si>
    <t>Форма 4.2 - Расчет</t>
  </si>
  <si>
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</si>
  <si>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</t>
  </si>
  <si>
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</t>
  </si>
  <si>
    <t>Форма 5.1 - Отчетные данные по выполнению заявок на технологическое присоединение к сети, в период ______</t>
  </si>
  <si>
    <t>7. Итого по индикатору информативности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</si>
  <si>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</si>
  <si>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</si>
  <si>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</si>
  <si>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</si>
  <si>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</si>
  <si>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(проведение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</si>
  <si>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</si>
  <si>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</si>
  <si>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</si>
  <si>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</si>
  <si>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</si>
  <si>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2.1. Наличие единого телефонного номера для приема обращений потребителей услуг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</si>
  <si>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</si>
  <si>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</si>
  <si>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в) должностные инструкции сотрудников, обслуживающих заявителей и потребителей услуг, шт.</t>
  </si>
  <si>
    <t>(наличие - 1, отсутствие - 0), шт.</t>
  </si>
  <si>
    <t>б) наличие положения о деятельности структурного подразделения по работе с заявителями и потребителями услуг</t>
  </si>
  <si>
    <t>а) регламенты оказания услуг и рассмотрения обращений заявителей и потребителей услуг, шт.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</si>
  <si>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</si>
  <si>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</si>
  <si>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</si>
  <si>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%</t>
  </si>
  <si>
    <t>плановое (П)</t>
  </si>
  <si>
    <t>фактическое (Ф)</t>
  </si>
  <si>
    <t>Ф/П х100,</t>
  </si>
  <si>
    <t>Параметр (критерий), характеризующий индикатор</t>
  </si>
  <si>
    <t>Наименование территориальной сетевой организации</t>
  </si>
  <si>
    <t>значения индикатора информативности за период</t>
  </si>
  <si>
    <t>Форма 6.1 - Расчет</t>
  </si>
  <si>
    <t>8. Итого по индикатору исполнительности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</si>
  <si>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</si>
  <si>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</si>
  <si>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</si>
  <si>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</t>
  </si>
  <si>
    <t>6. Наличие взаимодействия с потребителями услуг при выводе оборудования в ремонт и (или) из эксплуатации</t>
  </si>
  <si>
    <t>5.1.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</si>
  <si>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</si>
  <si>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процентов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</si>
  <si>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</si>
  <si>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13.1.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процентов от общего количества поступивших заявок на технологическое присоединение</t>
  </si>
  <si>
    <t>3. Отсутствие (наличие) нарушений требований антимонопольного законодательства Российской Федерации, по критерию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</si>
  <si>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</si>
  <si>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б) для остальных потребителей услуг, дней</t>
  </si>
  <si>
    <t>а) для физических лиц, включая индивидуальных предпринимателей, и юридических лиц субъектов малого и среднего предпринимательства,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</si>
  <si>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</si>
  <si>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</si>
  <si>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 Соблюдение сроков по процедурам взаимодействия с потребителями услуг (заявителями) - всего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</si>
  <si>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</si>
  <si>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</si>
  <si>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</si>
  <si>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(П)</t>
  </si>
  <si>
    <t>(Ф)</t>
  </si>
  <si>
    <t>плановое</t>
  </si>
  <si>
    <t>фактическое</t>
  </si>
  <si>
    <t>Ф/П х 100,</t>
  </si>
  <si>
    <t>значения индикатора исполнительности (для долгосрочных периодов регулирования, начавшихся до 2014 года)</t>
  </si>
  <si>
    <t>Форма 6.2 - Расчет</t>
  </si>
  <si>
    <t>6. Итого по индикатору результативность обратной связи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</si>
  <si>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</si>
  <si>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</si>
  <si>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</si>
  <si>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</si>
  <si>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4. Индивидуальность подхода к потребителям услуг льготных категорий, по критерию</t>
  </si>
  <si>
    <t>в) системы автоинформирования, шт. на 1000 потребителей услуг*</t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</si>
  <si>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</si>
  <si>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</si>
  <si>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</si>
  <si>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</si>
  <si>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</si>
  <si>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</si>
  <si>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2.5. 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</si>
  <si>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</si>
  <si>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 2.2 настоящей формы, процентов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</si>
  <si>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</si>
  <si>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</si>
  <si>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 Степень удовлетворения обращений потребителей услуг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</si>
  <si>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</si>
  <si>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Параметр (показатель), характеризующий индикатор</t>
  </si>
  <si>
    <t>значения индикатора результативности обратной связи (для долгосрочных периодов регулирования, начавшихся до 2014 года)</t>
  </si>
  <si>
    <t>Форма 6.3 - Расчет</t>
  </si>
  <si>
    <t>Предлагаемые плановые значения параметров (критериев), характеризующих индикаторы качества**</t>
  </si>
  <si>
    <t>Форма 6.4 -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регулирования*</t>
  </si>
  <si>
    <t>пп. 7.1</t>
  </si>
  <si>
    <t>4, 4.1</t>
  </si>
  <si>
    <t xml:space="preserve">Плановое значение показателя </t>
  </si>
  <si>
    <t xml:space="preserve">Показатель уровня качества оказываемых услуг территориальной сетевой организации, </t>
  </si>
  <si>
    <t xml:space="preserve">Показатель уровня качества оказываемых услуг организации по управлению национальной (общероссийской) электрической сетью, </t>
  </si>
  <si>
    <t>)</t>
  </si>
  <si>
    <t>(</t>
  </si>
  <si>
    <t>Форма 7.1 - Показатели</t>
  </si>
  <si>
    <t xml:space="preserve">5. Обобщенный показатель уровня надежности и качества оказываемых услуг, </t>
  </si>
  <si>
    <t>п. 7.1</t>
  </si>
  <si>
    <t xml:space="preserve">4. Оценка достижения показателя уровня качества оказываемых услуг, </t>
  </si>
  <si>
    <t xml:space="preserve">3. Оценка достижения показателя уровня надежности оказываемых услуг, </t>
  </si>
  <si>
    <t>2. Коэффициент значимости показателя уровня качества оказываемых услуг, бета</t>
  </si>
  <si>
    <t>1. Коэффициент значимости показателя уровня надежности оказываемых услуг, альфа</t>
  </si>
  <si>
    <t>обобщенного показателя уровня надежности и качества оказываемых услуг (для долгосрочных периодов регулирования, начавшихся до 2014 года)</t>
  </si>
  <si>
    <t>Форма 7.2 - Расчет</t>
  </si>
  <si>
    <t xml:space="preserve">                  ), МВт*час</t>
  </si>
  <si>
    <t>Объем недоотпущенной электроэнергии (</t>
  </si>
  <si>
    <t>Метод определения</t>
  </si>
  <si>
    <t>Наименование составляющей показателя</t>
  </si>
  <si>
    <t>индикативного показателя уровеня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</si>
  <si>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t>Форма 8.2 - Расчет</t>
  </si>
  <si>
    <t xml:space="preserve">2016 год план </t>
  </si>
  <si>
    <t xml:space="preserve">2017 год план </t>
  </si>
  <si>
    <t>2.1</t>
  </si>
  <si>
    <t>3.2</t>
  </si>
  <si>
    <t>нет</t>
  </si>
  <si>
    <t xml:space="preserve">Ис </t>
  </si>
  <si>
    <t xml:space="preserve">Рс </t>
  </si>
  <si>
    <t>1</t>
  </si>
  <si>
    <t>6.1</t>
  </si>
  <si>
    <t>6.2</t>
  </si>
  <si>
    <t>Д.Ю. Емельянов</t>
  </si>
  <si>
    <t>Начальник отдела учёта и реализации энергоресурсов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</si>
  <si>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 2014  год</t>
  </si>
  <si>
    <t>Максимальное за расчетный период  2014 г. число точек присоединения</t>
  </si>
  <si>
    <t xml:space="preserve">2014 год факт </t>
  </si>
  <si>
    <t xml:space="preserve">2018 год план </t>
  </si>
  <si>
    <t>уровня надежности и уровня качества оказываемых услуг электросетевой организации (для случаев установления# плановые значения до 2014 года)</t>
  </si>
  <si>
    <t>МВ-10 кВ фид. 3а ПС плотины 21</t>
  </si>
  <si>
    <t>Неисправность кабеля абонента</t>
  </si>
  <si>
    <t>МВ-10 кВ фид. 5 ПС шлюза № 1</t>
  </si>
  <si>
    <t>Авария на ПС № 127 "Яхрома"</t>
  </si>
  <si>
    <t>ОРУ 110/35/6 кВ</t>
  </si>
  <si>
    <t>Авария в МГУП "Электросеть" Дубна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</si>
</sst>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#,##0.0"/>
    <numFmt numFmtId="166" formatCode="0.0000"/>
    <numFmt numFmtId="167" formatCode="#,##0.000000"/>
    <numFmt numFmtId="168" formatCode="_-* #,##0.000_р_._-;\-* #,##0.000_р_._-;_-* &quot;-&quot;??_р_._-;_-@_-"/>
    <numFmt numFmtId="169" formatCode="0.0%"/>
    <numFmt numFmtId="170" formatCode="0.000"/>
    <numFmt numFmtId="171" formatCode="[$-FC19]d\ mmmm\ yyyy\ &quot;г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color indexed="8"/>
      <name val="Arial Cyr"/>
      <family val="0"/>
    </font>
    <font>
      <vertAlign val="subscript"/>
      <sz val="11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9"/>
      <color indexed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vertAlign val="subscript"/>
      <sz val="10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u val="single"/>
      <sz val="11"/>
      <color indexed="12"/>
      <name val="Times New Roman"/>
      <family val="1"/>
    </font>
    <font>
      <sz val="12"/>
      <color indexed="63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26282F"/>
      <name val="Times New Roman"/>
      <family val="1"/>
    </font>
    <font>
      <u val="single"/>
      <sz val="11"/>
      <color theme="10"/>
      <name val="Times New Roman"/>
      <family val="1"/>
    </font>
    <font>
      <sz val="12"/>
      <color rgb="FF353842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3" fillId="0" borderId="2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2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center" wrapText="1"/>
    </xf>
    <xf numFmtId="0" fontId="3" fillId="0" borderId="24" xfId="0" applyNumberFormat="1" applyFont="1" applyBorder="1" applyAlignment="1">
      <alignment horizontal="left" vertical="center"/>
    </xf>
    <xf numFmtId="1" fontId="0" fillId="0" borderId="18" xfId="0" applyNumberFormat="1" applyBorder="1" applyAlignment="1">
      <alignment horizontal="center"/>
    </xf>
    <xf numFmtId="0" fontId="3" fillId="0" borderId="25" xfId="0" applyNumberFormat="1" applyFont="1" applyBorder="1" applyAlignment="1">
      <alignment horizontal="left" vertical="center"/>
    </xf>
    <xf numFmtId="166" fontId="8" fillId="0" borderId="2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167" fontId="3" fillId="0" borderId="0" xfId="0" applyNumberFormat="1" applyFont="1" applyBorder="1" applyAlignment="1">
      <alignment horizontal="centerContinuous" vertic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0" fontId="3" fillId="0" borderId="21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 vertical="top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top" wrapText="1"/>
    </xf>
    <xf numFmtId="0" fontId="9" fillId="0" borderId="27" xfId="0" applyFont="1" applyBorder="1" applyAlignment="1">
      <alignment vertical="top" wrapText="1"/>
    </xf>
    <xf numFmtId="167" fontId="3" fillId="0" borderId="27" xfId="0" applyNumberFormat="1" applyFont="1" applyFill="1" applyBorder="1" applyAlignment="1">
      <alignment horizontal="center" vertical="center"/>
    </xf>
    <xf numFmtId="167" fontId="3" fillId="0" borderId="23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2" fontId="3" fillId="0" borderId="17" xfId="61" applyNumberFormat="1" applyFont="1" applyFill="1" applyBorder="1" applyAlignment="1" quotePrefix="1">
      <alignment horizontal="center" vertical="center"/>
    </xf>
    <xf numFmtId="168" fontId="3" fillId="0" borderId="17" xfId="61" applyNumberFormat="1" applyFont="1" applyFill="1" applyBorder="1" applyAlignment="1" quotePrefix="1">
      <alignment vertical="center"/>
    </xf>
    <xf numFmtId="0" fontId="3" fillId="0" borderId="30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Continuous" wrapText="1"/>
    </xf>
    <xf numFmtId="0" fontId="10" fillId="0" borderId="32" xfId="0" applyNumberFormat="1" applyFont="1" applyBorder="1" applyAlignment="1">
      <alignment horizontal="centerContinuous" wrapText="1"/>
    </xf>
    <xf numFmtId="0" fontId="10" fillId="0" borderId="33" xfId="0" applyNumberFormat="1" applyFont="1" applyBorder="1" applyAlignment="1">
      <alignment horizontal="centerContinuous" wrapText="1"/>
    </xf>
    <xf numFmtId="0" fontId="11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 vertical="top"/>
    </xf>
    <xf numFmtId="0" fontId="2" fillId="0" borderId="34" xfId="0" applyFont="1" applyFill="1" applyBorder="1" applyAlignment="1">
      <alignment horizontal="centerContinuous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wrapText="1" indent="2"/>
    </xf>
    <xf numFmtId="169" fontId="3" fillId="0" borderId="17" xfId="58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 wrapText="1" indent="2"/>
    </xf>
    <xf numFmtId="9" fontId="3" fillId="0" borderId="17" xfId="58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/>
    </xf>
    <xf numFmtId="9" fontId="3" fillId="0" borderId="17" xfId="58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 vertical="top"/>
    </xf>
    <xf numFmtId="0" fontId="3" fillId="0" borderId="28" xfId="0" applyFont="1" applyBorder="1" applyAlignment="1">
      <alignment horizontal="left" wrapText="1"/>
    </xf>
    <xf numFmtId="0" fontId="3" fillId="0" borderId="2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/>
    </xf>
    <xf numFmtId="16" fontId="3" fillId="0" borderId="16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10" fontId="3" fillId="0" borderId="17" xfId="58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left" wrapText="1"/>
    </xf>
    <xf numFmtId="2" fontId="3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Continuous" vertical="top"/>
    </xf>
    <xf numFmtId="0" fontId="2" fillId="0" borderId="0" xfId="0" applyFont="1" applyFill="1" applyAlignment="1">
      <alignment horizontal="centerContinuous" vertical="top"/>
    </xf>
    <xf numFmtId="0" fontId="3" fillId="0" borderId="18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3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12" fillId="0" borderId="10" xfId="0" applyNumberFormat="1" applyFont="1" applyBorder="1" applyAlignment="1">
      <alignment horizontal="centerContinuous" vertical="center" wrapText="1"/>
    </xf>
    <xf numFmtId="0" fontId="12" fillId="0" borderId="11" xfId="0" applyFont="1" applyBorder="1" applyAlignment="1">
      <alignment horizontal="centerContinuous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Continuous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6" xfId="0" applyNumberFormat="1" applyFont="1" applyBorder="1" applyAlignment="1">
      <alignment horizontal="centerContinuous" vertical="center" wrapText="1"/>
    </xf>
    <xf numFmtId="0" fontId="12" fillId="0" borderId="20" xfId="0" applyFont="1" applyBorder="1" applyAlignment="1">
      <alignment horizontal="centerContinuous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vertical="center"/>
    </xf>
    <xf numFmtId="170" fontId="13" fillId="0" borderId="27" xfId="0" applyNumberFormat="1" applyFont="1" applyFill="1" applyBorder="1" applyAlignment="1">
      <alignment horizontal="center" vertical="center"/>
    </xf>
    <xf numFmtId="170" fontId="13" fillId="0" borderId="2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9" fontId="12" fillId="0" borderId="17" xfId="58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/>
    </xf>
    <xf numFmtId="170" fontId="13" fillId="0" borderId="14" xfId="0" applyNumberFormat="1" applyFont="1" applyFill="1" applyBorder="1" applyAlignment="1">
      <alignment horizontal="center" vertical="center"/>
    </xf>
    <xf numFmtId="170" fontId="13" fillId="0" borderId="15" xfId="0" applyNumberFormat="1" applyFont="1" applyFill="1" applyBorder="1" applyAlignment="1">
      <alignment horizontal="center" vertical="center"/>
    </xf>
    <xf numFmtId="9" fontId="12" fillId="0" borderId="17" xfId="58" applyNumberFormat="1" applyFont="1" applyFill="1" applyBorder="1" applyAlignment="1">
      <alignment horizontal="center" vertical="center" wrapText="1"/>
    </xf>
    <xf numFmtId="9" fontId="12" fillId="0" borderId="17" xfId="58" applyNumberFormat="1" applyFont="1" applyFill="1" applyBorder="1" applyAlignment="1">
      <alignment horizontal="center" vertical="center"/>
    </xf>
    <xf numFmtId="9" fontId="12" fillId="0" borderId="18" xfId="58" applyNumberFormat="1" applyFont="1" applyFill="1" applyBorder="1" applyAlignment="1">
      <alignment horizontal="center" vertical="center"/>
    </xf>
    <xf numFmtId="9" fontId="12" fillId="0" borderId="17" xfId="0" applyNumberFormat="1" applyFont="1" applyFill="1" applyBorder="1" applyAlignment="1">
      <alignment horizontal="center" vertical="center"/>
    </xf>
    <xf numFmtId="9" fontId="12" fillId="0" borderId="18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/>
    </xf>
    <xf numFmtId="0" fontId="12" fillId="0" borderId="16" xfId="0" applyNumberFormat="1" applyFont="1" applyBorder="1" applyAlignment="1">
      <alignment horizontal="left" vertical="center"/>
    </xf>
    <xf numFmtId="0" fontId="10" fillId="0" borderId="37" xfId="0" applyNumberFormat="1" applyFont="1" applyBorder="1" applyAlignment="1">
      <alignment horizontal="centerContinuous" vertical="center" wrapText="1"/>
    </xf>
    <xf numFmtId="0" fontId="2" fillId="0" borderId="34" xfId="0" applyFont="1" applyBorder="1" applyAlignment="1">
      <alignment horizontal="centerContinuous" vertical="center" wrapText="1"/>
    </xf>
    <xf numFmtId="0" fontId="2" fillId="0" borderId="38" xfId="0" applyFont="1" applyBorder="1" applyAlignment="1">
      <alignment horizontal="centerContinuous" vertical="center" wrapText="1"/>
    </xf>
    <xf numFmtId="0" fontId="2" fillId="0" borderId="0" xfId="0" applyFont="1" applyAlignment="1">
      <alignment horizontal="left" vertical="center"/>
    </xf>
    <xf numFmtId="0" fontId="10" fillId="0" borderId="25" xfId="0" applyNumberFormat="1" applyFont="1" applyBorder="1" applyAlignment="1">
      <alignment horizontal="centerContinuous" vertical="center" wrapText="1"/>
    </xf>
    <xf numFmtId="0" fontId="2" fillId="0" borderId="39" xfId="0" applyFont="1" applyBorder="1" applyAlignment="1">
      <alignment horizontal="centerContinuous" vertical="center" wrapText="1"/>
    </xf>
    <xf numFmtId="0" fontId="2" fillId="0" borderId="40" xfId="0" applyFont="1" applyBorder="1" applyAlignment="1">
      <alignment horizontal="centerContinuous" vertical="center" wrapText="1"/>
    </xf>
    <xf numFmtId="0" fontId="10" fillId="0" borderId="0" xfId="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60" fillId="0" borderId="0" xfId="53" applyFont="1" applyAlignment="1">
      <alignment horizontal="center" vertical="center"/>
      <protection/>
    </xf>
    <xf numFmtId="0" fontId="61" fillId="0" borderId="0" xfId="53" applyFont="1" applyAlignment="1">
      <alignment horizontal="center" vertical="center"/>
      <protection/>
    </xf>
    <xf numFmtId="0" fontId="61" fillId="0" borderId="0" xfId="53" applyFont="1" applyAlignment="1">
      <alignment horizontal="left" vertical="center"/>
      <protection/>
    </xf>
    <xf numFmtId="0" fontId="61" fillId="0" borderId="41" xfId="53" applyFont="1" applyBorder="1" applyAlignment="1">
      <alignment horizontal="center" vertical="center" wrapText="1"/>
      <protection/>
    </xf>
    <xf numFmtId="0" fontId="61" fillId="0" borderId="41" xfId="53" applyFont="1" applyBorder="1" applyAlignment="1">
      <alignment horizontal="left" vertical="center" wrapText="1"/>
      <protection/>
    </xf>
    <xf numFmtId="0" fontId="61" fillId="0" borderId="42" xfId="53" applyFont="1" applyBorder="1" applyAlignment="1">
      <alignment horizontal="center" vertical="center" wrapText="1"/>
      <protection/>
    </xf>
    <xf numFmtId="0" fontId="61" fillId="0" borderId="43" xfId="53" applyFont="1" applyBorder="1" applyAlignment="1">
      <alignment horizontal="left" vertical="center" wrapText="1"/>
      <protection/>
    </xf>
    <xf numFmtId="0" fontId="61" fillId="0" borderId="44" xfId="53" applyFont="1" applyBorder="1" applyAlignment="1">
      <alignment horizontal="center" vertical="center" wrapText="1"/>
      <protection/>
    </xf>
    <xf numFmtId="0" fontId="61" fillId="0" borderId="33" xfId="53" applyFont="1" applyBorder="1" applyAlignment="1">
      <alignment horizontal="center" vertical="center" wrapText="1"/>
      <protection/>
    </xf>
    <xf numFmtId="0" fontId="62" fillId="0" borderId="0" xfId="53" applyFont="1" applyAlignment="1">
      <alignment horizontal="left" vertical="center"/>
      <protection/>
    </xf>
    <xf numFmtId="0" fontId="63" fillId="0" borderId="0" xfId="42" applyFont="1" applyAlignment="1">
      <alignment horizontal="left" vertical="center"/>
    </xf>
    <xf numFmtId="0" fontId="61" fillId="0" borderId="45" xfId="53" applyFont="1" applyBorder="1" applyAlignment="1">
      <alignment horizontal="center" vertical="center" wrapText="1"/>
      <protection/>
    </xf>
    <xf numFmtId="0" fontId="60" fillId="0" borderId="45" xfId="53" applyFont="1" applyBorder="1" applyAlignment="1">
      <alignment horizontal="left" vertical="center"/>
      <protection/>
    </xf>
    <xf numFmtId="0" fontId="61" fillId="0" borderId="46" xfId="53" applyFont="1" applyBorder="1" applyAlignment="1">
      <alignment horizontal="center" vertical="center" wrapText="1"/>
      <protection/>
    </xf>
    <xf numFmtId="0" fontId="61" fillId="0" borderId="42" xfId="53" applyFont="1" applyBorder="1" applyAlignment="1">
      <alignment horizontal="left" vertical="center" wrapText="1"/>
      <protection/>
    </xf>
    <xf numFmtId="0" fontId="61" fillId="0" borderId="47" xfId="53" applyFont="1" applyBorder="1" applyAlignment="1">
      <alignment horizontal="center" vertical="center" wrapText="1"/>
      <protection/>
    </xf>
    <xf numFmtId="0" fontId="61" fillId="0" borderId="45" xfId="53" applyFont="1" applyBorder="1" applyAlignment="1">
      <alignment horizontal="left" vertical="center" wrapText="1"/>
      <protection/>
    </xf>
    <xf numFmtId="0" fontId="60" fillId="0" borderId="45" xfId="53" applyFont="1" applyBorder="1" applyAlignment="1">
      <alignment horizontal="left" vertical="center" wrapText="1"/>
      <protection/>
    </xf>
    <xf numFmtId="0" fontId="61" fillId="0" borderId="45" xfId="53" applyFont="1" applyBorder="1" applyAlignment="1">
      <alignment horizontal="left" vertical="center" wrapText="1"/>
      <protection/>
    </xf>
    <xf numFmtId="0" fontId="60" fillId="0" borderId="33" xfId="53" applyFont="1" applyBorder="1" applyAlignment="1">
      <alignment horizontal="center" vertical="center" wrapText="1"/>
      <protection/>
    </xf>
    <xf numFmtId="16" fontId="60" fillId="0" borderId="45" xfId="53" applyNumberFormat="1" applyFont="1" applyBorder="1" applyAlignment="1">
      <alignment horizontal="left" vertical="center" wrapText="1"/>
      <protection/>
    </xf>
    <xf numFmtId="16" fontId="61" fillId="0" borderId="45" xfId="53" applyNumberFormat="1" applyFont="1" applyBorder="1" applyAlignment="1">
      <alignment horizontal="left" vertical="center" wrapText="1"/>
      <protection/>
    </xf>
    <xf numFmtId="0" fontId="63" fillId="0" borderId="45" xfId="42" applyFont="1" applyBorder="1" applyAlignment="1">
      <alignment horizontal="center" vertical="center" wrapText="1"/>
    </xf>
    <xf numFmtId="0" fontId="64" fillId="0" borderId="0" xfId="53" applyFont="1" applyAlignment="1">
      <alignment horizontal="center" vertical="center"/>
      <protection/>
    </xf>
    <xf numFmtId="0" fontId="65" fillId="0" borderId="0" xfId="53" applyFont="1" applyAlignment="1">
      <alignment horizontal="center" vertical="center"/>
      <protection/>
    </xf>
    <xf numFmtId="0" fontId="4" fillId="0" borderId="0" xfId="0" applyFont="1" applyAlignment="1">
      <alignment horizontal="right" vertical="center" wrapText="1"/>
    </xf>
    <xf numFmtId="0" fontId="61" fillId="0" borderId="45" xfId="53" applyFont="1" applyBorder="1" applyAlignment="1">
      <alignment horizontal="left" vertical="center" wrapText="1"/>
      <protection/>
    </xf>
    <xf numFmtId="0" fontId="3" fillId="0" borderId="26" xfId="0" applyNumberFormat="1" applyFont="1" applyBorder="1" applyAlignment="1">
      <alignment horizontal="center" vertical="center" wrapText="1"/>
    </xf>
    <xf numFmtId="0" fontId="61" fillId="0" borderId="45" xfId="53" applyFont="1" applyBorder="1" applyAlignment="1">
      <alignment horizontal="left" vertical="center" wrapText="1"/>
      <protection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48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3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61" fillId="0" borderId="42" xfId="53" applyFont="1" applyBorder="1" applyAlignment="1">
      <alignment horizontal="center" vertical="center" wrapText="1"/>
      <protection/>
    </xf>
    <xf numFmtId="0" fontId="61" fillId="0" borderId="45" xfId="53" applyFont="1" applyBorder="1" applyAlignment="1">
      <alignment horizontal="center" vertical="center" wrapText="1"/>
      <protection/>
    </xf>
    <xf numFmtId="0" fontId="63" fillId="0" borderId="42" xfId="42" applyFont="1" applyBorder="1" applyAlignment="1">
      <alignment horizontal="center" vertical="center" wrapText="1"/>
    </xf>
    <xf numFmtId="0" fontId="63" fillId="0" borderId="45" xfId="42" applyFont="1" applyBorder="1" applyAlignment="1">
      <alignment horizontal="center" vertical="center" wrapText="1"/>
    </xf>
    <xf numFmtId="0" fontId="61" fillId="0" borderId="53" xfId="53" applyFont="1" applyBorder="1" applyAlignment="1">
      <alignment horizontal="center" vertical="center" wrapText="1"/>
      <protection/>
    </xf>
    <xf numFmtId="0" fontId="61" fillId="0" borderId="54" xfId="53" applyFont="1" applyBorder="1" applyAlignment="1">
      <alignment horizontal="center" vertical="center" wrapText="1"/>
      <protection/>
    </xf>
    <xf numFmtId="0" fontId="61" fillId="0" borderId="44" xfId="53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61" fillId="0" borderId="0" xfId="53" applyFont="1" applyAlignment="1">
      <alignment horizontal="center" vertical="center"/>
      <protection/>
    </xf>
    <xf numFmtId="0" fontId="4" fillId="0" borderId="0" xfId="0" applyFont="1" applyAlignment="1">
      <alignment horizontal="left" vertical="center" wrapText="1"/>
    </xf>
    <xf numFmtId="0" fontId="62" fillId="0" borderId="0" xfId="53" applyFont="1" applyAlignment="1">
      <alignment horizontal="center" vertical="center" wrapText="1"/>
      <protection/>
    </xf>
    <xf numFmtId="0" fontId="61" fillId="0" borderId="43" xfId="53" applyFont="1" applyBorder="1" applyAlignment="1">
      <alignment horizontal="center" vertical="center" wrapText="1"/>
      <protection/>
    </xf>
    <xf numFmtId="0" fontId="61" fillId="0" borderId="42" xfId="53" applyFont="1" applyBorder="1" applyAlignment="1">
      <alignment horizontal="left" vertical="center" wrapText="1"/>
      <protection/>
    </xf>
    <xf numFmtId="0" fontId="61" fillId="0" borderId="45" xfId="53" applyFont="1" applyBorder="1" applyAlignment="1">
      <alignment horizontal="left" vertical="center" wrapText="1"/>
      <protection/>
    </xf>
    <xf numFmtId="49" fontId="61" fillId="0" borderId="42" xfId="53" applyNumberFormat="1" applyFont="1" applyBorder="1" applyAlignment="1">
      <alignment horizontal="center" vertical="center" wrapText="1"/>
      <protection/>
    </xf>
    <xf numFmtId="49" fontId="61" fillId="0" borderId="45" xfId="53" applyNumberFormat="1" applyFont="1" applyBorder="1" applyAlignment="1">
      <alignment horizontal="center" vertical="center" wrapText="1"/>
      <protection/>
    </xf>
    <xf numFmtId="2" fontId="61" fillId="0" borderId="42" xfId="53" applyNumberFormat="1" applyFont="1" applyBorder="1" applyAlignment="1">
      <alignment horizontal="center" vertical="center" wrapText="1"/>
      <protection/>
    </xf>
    <xf numFmtId="0" fontId="61" fillId="0" borderId="43" xfId="53" applyFont="1" applyBorder="1" applyAlignment="1">
      <alignment horizontal="left" vertical="center" wrapText="1"/>
      <protection/>
    </xf>
    <xf numFmtId="0" fontId="60" fillId="0" borderId="45" xfId="53" applyFont="1" applyBorder="1" applyAlignment="1">
      <alignment horizontal="left" vertical="center" wrapText="1"/>
      <protection/>
    </xf>
    <xf numFmtId="0" fontId="16" fillId="0" borderId="0" xfId="0" applyFont="1" applyAlignment="1">
      <alignment horizontal="center" vertical="center" wrapText="1"/>
    </xf>
    <xf numFmtId="49" fontId="61" fillId="0" borderId="43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Relationship Id="rId6" Type="http://schemas.openxmlformats.org/officeDocument/2006/relationships/image" Target="../media/image18.emf" /><Relationship Id="rId7" Type="http://schemas.openxmlformats.org/officeDocument/2006/relationships/image" Target="../media/image19.emf" /><Relationship Id="rId8" Type="http://schemas.openxmlformats.org/officeDocument/2006/relationships/image" Target="../media/image20.emf" /><Relationship Id="rId9" Type="http://schemas.openxmlformats.org/officeDocument/2006/relationships/image" Target="../media/image21.emf" /><Relationship Id="rId10" Type="http://schemas.openxmlformats.org/officeDocument/2006/relationships/image" Target="../media/image22.emf" /><Relationship Id="rId11" Type="http://schemas.openxmlformats.org/officeDocument/2006/relationships/image" Target="../media/image23.emf" /><Relationship Id="rId12" Type="http://schemas.openxmlformats.org/officeDocument/2006/relationships/image" Target="../media/image24.emf" /><Relationship Id="rId13" Type="http://schemas.openxmlformats.org/officeDocument/2006/relationships/image" Target="../media/image2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7.emf" /><Relationship Id="rId3" Type="http://schemas.openxmlformats.org/officeDocument/2006/relationships/image" Target="../media/image28.emf" /><Relationship Id="rId4" Type="http://schemas.openxmlformats.org/officeDocument/2006/relationships/image" Target="../media/image29.emf" /><Relationship Id="rId5" Type="http://schemas.openxmlformats.org/officeDocument/2006/relationships/image" Target="../media/image3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Relationship Id="rId3" Type="http://schemas.openxmlformats.org/officeDocument/2006/relationships/image" Target="../media/image3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5.emf" /><Relationship Id="rId3" Type="http://schemas.openxmlformats.org/officeDocument/2006/relationships/image" Target="../media/image36.emf" /><Relationship Id="rId4" Type="http://schemas.openxmlformats.org/officeDocument/2006/relationships/image" Target="../media/image37.emf" /><Relationship Id="rId5" Type="http://schemas.openxmlformats.org/officeDocument/2006/relationships/image" Target="../media/image38.emf" /><Relationship Id="rId6" Type="http://schemas.openxmlformats.org/officeDocument/2006/relationships/image" Target="../media/image39.emf" /><Relationship Id="rId7" Type="http://schemas.openxmlformats.org/officeDocument/2006/relationships/image" Target="../media/image40.emf" /><Relationship Id="rId8" Type="http://schemas.openxmlformats.org/officeDocument/2006/relationships/image" Target="../media/image41.emf" /><Relationship Id="rId9" Type="http://schemas.openxmlformats.org/officeDocument/2006/relationships/image" Target="../media/image42.emf" /><Relationship Id="rId10" Type="http://schemas.openxmlformats.org/officeDocument/2006/relationships/image" Target="../media/image43.emf" /><Relationship Id="rId11" Type="http://schemas.openxmlformats.org/officeDocument/2006/relationships/image" Target="../media/image44.emf" /><Relationship Id="rId12" Type="http://schemas.openxmlformats.org/officeDocument/2006/relationships/image" Target="../media/image4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47.emf" /><Relationship Id="rId3" Type="http://schemas.openxmlformats.org/officeDocument/2006/relationships/image" Target="../media/image4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3762375</xdr:colOff>
      <xdr:row>8</xdr:row>
      <xdr:rowOff>190500</xdr:rowOff>
    </xdr:from>
    <xdr:to>
      <xdr:col>0</xdr:col>
      <xdr:colOff>3981450</xdr:colOff>
      <xdr:row>9</xdr:row>
      <xdr:rowOff>0</xdr:rowOff>
    </xdr:to>
    <xdr:pic>
      <xdr:nvPicPr>
        <xdr:cNvPr id="1" name="Рисунок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1146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2800350</xdr:colOff>
      <xdr:row>9</xdr:row>
      <xdr:rowOff>200025</xdr:rowOff>
    </xdr:from>
    <xdr:to>
      <xdr:col>0</xdr:col>
      <xdr:colOff>3114675</xdr:colOff>
      <xdr:row>10</xdr:row>
      <xdr:rowOff>0</xdr:rowOff>
    </xdr:to>
    <xdr:pic>
      <xdr:nvPicPr>
        <xdr:cNvPr id="2" name="Рисунок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3533775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10</xdr:row>
      <xdr:rowOff>209550</xdr:rowOff>
    </xdr:from>
    <xdr:to>
      <xdr:col>0</xdr:col>
      <xdr:colOff>3638550</xdr:colOff>
      <xdr:row>11</xdr:row>
      <xdr:rowOff>0</xdr:rowOff>
    </xdr:to>
    <xdr:pic>
      <xdr:nvPicPr>
        <xdr:cNvPr id="3" name="Рисунок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39528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8</xdr:row>
      <xdr:rowOff>0</xdr:rowOff>
    </xdr:from>
    <xdr:to>
      <xdr:col>1</xdr:col>
      <xdr:colOff>628650</xdr:colOff>
      <xdr:row>9</xdr:row>
      <xdr:rowOff>0</xdr:rowOff>
    </xdr:to>
    <xdr:pic>
      <xdr:nvPicPr>
        <xdr:cNvPr id="1" name="Рисунок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12407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4657725</xdr:colOff>
      <xdr:row>7</xdr:row>
      <xdr:rowOff>942975</xdr:rowOff>
    </xdr:from>
    <xdr:to>
      <xdr:col>0</xdr:col>
      <xdr:colOff>5181600</xdr:colOff>
      <xdr:row>7</xdr:row>
      <xdr:rowOff>1133475</xdr:rowOff>
    </xdr:to>
    <xdr:pic>
      <xdr:nvPicPr>
        <xdr:cNvPr id="1" name="Рисунок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5812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4419600</xdr:colOff>
      <xdr:row>8</xdr:row>
      <xdr:rowOff>1181100</xdr:rowOff>
    </xdr:from>
    <xdr:to>
      <xdr:col>0</xdr:col>
      <xdr:colOff>4933950</xdr:colOff>
      <xdr:row>8</xdr:row>
      <xdr:rowOff>1419225</xdr:rowOff>
    </xdr:to>
    <xdr:pic>
      <xdr:nvPicPr>
        <xdr:cNvPr id="2" name="Рисунок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4114800"/>
          <a:ext cx="523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1866900</xdr:colOff>
      <xdr:row>9</xdr:row>
      <xdr:rowOff>342900</xdr:rowOff>
    </xdr:from>
    <xdr:to>
      <xdr:col>0</xdr:col>
      <xdr:colOff>2524125</xdr:colOff>
      <xdr:row>9</xdr:row>
      <xdr:rowOff>590550</xdr:rowOff>
    </xdr:to>
    <xdr:pic>
      <xdr:nvPicPr>
        <xdr:cNvPr id="3" name="Рисунок 1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48482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3590925</xdr:colOff>
      <xdr:row>7</xdr:row>
      <xdr:rowOff>781050</xdr:rowOff>
    </xdr:from>
    <xdr:to>
      <xdr:col>0</xdr:col>
      <xdr:colOff>4038600</xdr:colOff>
      <xdr:row>7</xdr:row>
      <xdr:rowOff>904875</xdr:rowOff>
    </xdr:to>
    <xdr:pic>
      <xdr:nvPicPr>
        <xdr:cNvPr id="1" name="Рисунок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524125"/>
          <a:ext cx="4476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4295775</xdr:colOff>
      <xdr:row>8</xdr:row>
      <xdr:rowOff>942975</xdr:rowOff>
    </xdr:from>
    <xdr:to>
      <xdr:col>0</xdr:col>
      <xdr:colOff>4733925</xdr:colOff>
      <xdr:row>8</xdr:row>
      <xdr:rowOff>1181100</xdr:rowOff>
    </xdr:to>
    <xdr:pic>
      <xdr:nvPicPr>
        <xdr:cNvPr id="2" name="Рисунок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76650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4305300</xdr:colOff>
      <xdr:row>9</xdr:row>
      <xdr:rowOff>209550</xdr:rowOff>
    </xdr:from>
    <xdr:to>
      <xdr:col>0</xdr:col>
      <xdr:colOff>4762500</xdr:colOff>
      <xdr:row>10</xdr:row>
      <xdr:rowOff>0</xdr:rowOff>
    </xdr:to>
    <xdr:pic>
      <xdr:nvPicPr>
        <xdr:cNvPr id="3" name="Рисунок 1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4276725"/>
          <a:ext cx="457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3752850</xdr:colOff>
      <xdr:row>7</xdr:row>
      <xdr:rowOff>962025</xdr:rowOff>
    </xdr:from>
    <xdr:to>
      <xdr:col>0</xdr:col>
      <xdr:colOff>4152900</xdr:colOff>
      <xdr:row>7</xdr:row>
      <xdr:rowOff>1152525</xdr:rowOff>
    </xdr:to>
    <xdr:pic>
      <xdr:nvPicPr>
        <xdr:cNvPr id="1" name="Рисунок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3076575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1314450</xdr:colOff>
      <xdr:row>8</xdr:row>
      <xdr:rowOff>390525</xdr:rowOff>
    </xdr:from>
    <xdr:to>
      <xdr:col>0</xdr:col>
      <xdr:colOff>1819275</xdr:colOff>
      <xdr:row>9</xdr:row>
      <xdr:rowOff>0</xdr:rowOff>
    </xdr:to>
    <xdr:pic>
      <xdr:nvPicPr>
        <xdr:cNvPr id="2" name="Рисунок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3838575"/>
          <a:ext cx="504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1857375</xdr:colOff>
      <xdr:row>9</xdr:row>
      <xdr:rowOff>371475</xdr:rowOff>
    </xdr:from>
    <xdr:to>
      <xdr:col>0</xdr:col>
      <xdr:colOff>2371725</xdr:colOff>
      <xdr:row>9</xdr:row>
      <xdr:rowOff>561975</xdr:rowOff>
    </xdr:to>
    <xdr:pic>
      <xdr:nvPicPr>
        <xdr:cNvPr id="3" name="Рисунок 1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4429125"/>
          <a:ext cx="514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4</xdr:row>
      <xdr:rowOff>381000</xdr:rowOff>
    </xdr:from>
    <xdr:to>
      <xdr:col>0</xdr:col>
      <xdr:colOff>1009650</xdr:colOff>
      <xdr:row>5</xdr:row>
      <xdr:rowOff>0</xdr:rowOff>
    </xdr:to>
    <xdr:pic>
      <xdr:nvPicPr>
        <xdr:cNvPr id="1" name="Рисунок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0015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2381250</xdr:colOff>
      <xdr:row>5</xdr:row>
      <xdr:rowOff>19050</xdr:rowOff>
    </xdr:from>
    <xdr:to>
      <xdr:col>0</xdr:col>
      <xdr:colOff>2705100</xdr:colOff>
      <xdr:row>6</xdr:row>
      <xdr:rowOff>19050</xdr:rowOff>
    </xdr:to>
    <xdr:pic>
      <xdr:nvPicPr>
        <xdr:cNvPr id="2" name="Рисунок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247775"/>
          <a:ext cx="314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2419350</xdr:colOff>
      <xdr:row>7</xdr:row>
      <xdr:rowOff>9525</xdr:rowOff>
    </xdr:from>
    <xdr:to>
      <xdr:col>0</xdr:col>
      <xdr:colOff>2724150</xdr:colOff>
      <xdr:row>8</xdr:row>
      <xdr:rowOff>9525</xdr:rowOff>
    </xdr:to>
    <xdr:pic>
      <xdr:nvPicPr>
        <xdr:cNvPr id="3" name="Рисунок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9350" y="1628775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10</xdr:row>
      <xdr:rowOff>19050</xdr:rowOff>
    </xdr:from>
    <xdr:to>
      <xdr:col>0</xdr:col>
      <xdr:colOff>400050</xdr:colOff>
      <xdr:row>11</xdr:row>
      <xdr:rowOff>0</xdr:rowOff>
    </xdr:to>
    <xdr:pic>
      <xdr:nvPicPr>
        <xdr:cNvPr id="4" name="Рисунок 1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22288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9</xdr:row>
      <xdr:rowOff>180975</xdr:rowOff>
    </xdr:from>
    <xdr:to>
      <xdr:col>0</xdr:col>
      <xdr:colOff>771525</xdr:colOff>
      <xdr:row>11</xdr:row>
      <xdr:rowOff>0</xdr:rowOff>
    </xdr:to>
    <xdr:pic>
      <xdr:nvPicPr>
        <xdr:cNvPr id="5" name="Рисунок 1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21907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11</xdr:row>
      <xdr:rowOff>171450</xdr:rowOff>
    </xdr:from>
    <xdr:to>
      <xdr:col>0</xdr:col>
      <xdr:colOff>742950</xdr:colOff>
      <xdr:row>13</xdr:row>
      <xdr:rowOff>0</xdr:rowOff>
    </xdr:to>
    <xdr:pic>
      <xdr:nvPicPr>
        <xdr:cNvPr id="6" name="Рисунок 1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590800"/>
          <a:ext cx="466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12</xdr:row>
      <xdr:rowOff>0</xdr:rowOff>
    </xdr:from>
    <xdr:to>
      <xdr:col>0</xdr:col>
      <xdr:colOff>1133475</xdr:colOff>
      <xdr:row>13</xdr:row>
      <xdr:rowOff>0</xdr:rowOff>
    </xdr:to>
    <xdr:pic>
      <xdr:nvPicPr>
        <xdr:cNvPr id="7" name="Рисунок 1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0" y="26193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447675</xdr:colOff>
      <xdr:row>15</xdr:row>
      <xdr:rowOff>0</xdr:rowOff>
    </xdr:to>
    <xdr:pic>
      <xdr:nvPicPr>
        <xdr:cNvPr id="8" name="Рисунок 1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028950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14</xdr:row>
      <xdr:rowOff>0</xdr:rowOff>
    </xdr:from>
    <xdr:to>
      <xdr:col>0</xdr:col>
      <xdr:colOff>819150</xdr:colOff>
      <xdr:row>15</xdr:row>
      <xdr:rowOff>0</xdr:rowOff>
    </xdr:to>
    <xdr:pic>
      <xdr:nvPicPr>
        <xdr:cNvPr id="9" name="Рисунок 1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30289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3219450</xdr:colOff>
      <xdr:row>15</xdr:row>
      <xdr:rowOff>9525</xdr:rowOff>
    </xdr:from>
    <xdr:to>
      <xdr:col>0</xdr:col>
      <xdr:colOff>3514725</xdr:colOff>
      <xdr:row>16</xdr:row>
      <xdr:rowOff>9525</xdr:rowOff>
    </xdr:to>
    <xdr:pic>
      <xdr:nvPicPr>
        <xdr:cNvPr id="10" name="Рисунок 1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19450" y="324802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1800225</xdr:colOff>
      <xdr:row>17</xdr:row>
      <xdr:rowOff>190500</xdr:rowOff>
    </xdr:from>
    <xdr:to>
      <xdr:col>0</xdr:col>
      <xdr:colOff>2095500</xdr:colOff>
      <xdr:row>18</xdr:row>
      <xdr:rowOff>0</xdr:rowOff>
    </xdr:to>
    <xdr:pic>
      <xdr:nvPicPr>
        <xdr:cNvPr id="11" name="Рисунок 1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0225" y="3838575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1771650</xdr:colOff>
      <xdr:row>19</xdr:row>
      <xdr:rowOff>171450</xdr:rowOff>
    </xdr:from>
    <xdr:to>
      <xdr:col>0</xdr:col>
      <xdr:colOff>2124075</xdr:colOff>
      <xdr:row>20</xdr:row>
      <xdr:rowOff>0</xdr:rowOff>
    </xdr:to>
    <xdr:pic>
      <xdr:nvPicPr>
        <xdr:cNvPr id="12" name="Рисунок 1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71650" y="4829175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1828800</xdr:colOff>
      <xdr:row>21</xdr:row>
      <xdr:rowOff>200025</xdr:rowOff>
    </xdr:from>
    <xdr:to>
      <xdr:col>0</xdr:col>
      <xdr:colOff>2181225</xdr:colOff>
      <xdr:row>22</xdr:row>
      <xdr:rowOff>28575</xdr:rowOff>
    </xdr:to>
    <xdr:pic>
      <xdr:nvPicPr>
        <xdr:cNvPr id="13" name="Рисунок 1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28800" y="546735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3514725</xdr:colOff>
      <xdr:row>11</xdr:row>
      <xdr:rowOff>28575</xdr:rowOff>
    </xdr:from>
    <xdr:to>
      <xdr:col>0</xdr:col>
      <xdr:colOff>3819525</xdr:colOff>
      <xdr:row>12</xdr:row>
      <xdr:rowOff>28575</xdr:rowOff>
    </xdr:to>
    <xdr:pic>
      <xdr:nvPicPr>
        <xdr:cNvPr id="1" name="Рисунок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3267075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3476625</xdr:colOff>
      <xdr:row>13</xdr:row>
      <xdr:rowOff>9525</xdr:rowOff>
    </xdr:from>
    <xdr:to>
      <xdr:col>0</xdr:col>
      <xdr:colOff>3771900</xdr:colOff>
      <xdr:row>14</xdr:row>
      <xdr:rowOff>9525</xdr:rowOff>
    </xdr:to>
    <xdr:pic>
      <xdr:nvPicPr>
        <xdr:cNvPr id="2" name="Рисунок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3638550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3429000</xdr:colOff>
      <xdr:row>15</xdr:row>
      <xdr:rowOff>9525</xdr:rowOff>
    </xdr:from>
    <xdr:to>
      <xdr:col>0</xdr:col>
      <xdr:colOff>3771900</xdr:colOff>
      <xdr:row>16</xdr:row>
      <xdr:rowOff>28575</xdr:rowOff>
    </xdr:to>
    <xdr:pic>
      <xdr:nvPicPr>
        <xdr:cNvPr id="3" name="Рисунок 1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4029075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3457575</xdr:colOff>
      <xdr:row>17</xdr:row>
      <xdr:rowOff>28575</xdr:rowOff>
    </xdr:from>
    <xdr:to>
      <xdr:col>0</xdr:col>
      <xdr:colOff>3810000</xdr:colOff>
      <xdr:row>18</xdr:row>
      <xdr:rowOff>47625</xdr:rowOff>
    </xdr:to>
    <xdr:pic>
      <xdr:nvPicPr>
        <xdr:cNvPr id="4" name="Рисунок 1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57575" y="4438650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2524125</xdr:colOff>
      <xdr:row>20</xdr:row>
      <xdr:rowOff>19050</xdr:rowOff>
    </xdr:from>
    <xdr:to>
      <xdr:col>0</xdr:col>
      <xdr:colOff>2771775</xdr:colOff>
      <xdr:row>21</xdr:row>
      <xdr:rowOff>9525</xdr:rowOff>
    </xdr:to>
    <xdr:pic>
      <xdr:nvPicPr>
        <xdr:cNvPr id="5" name="Рисунок 1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50101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5267325</xdr:colOff>
      <xdr:row>7</xdr:row>
      <xdr:rowOff>219075</xdr:rowOff>
    </xdr:from>
    <xdr:to>
      <xdr:col>0</xdr:col>
      <xdr:colOff>5581650</xdr:colOff>
      <xdr:row>8</xdr:row>
      <xdr:rowOff>0</xdr:rowOff>
    </xdr:to>
    <xdr:pic>
      <xdr:nvPicPr>
        <xdr:cNvPr id="1" name="Рисунок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838325"/>
          <a:ext cx="314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9686925</xdr:colOff>
      <xdr:row>8</xdr:row>
      <xdr:rowOff>190500</xdr:rowOff>
    </xdr:from>
    <xdr:to>
      <xdr:col>0</xdr:col>
      <xdr:colOff>9953625</xdr:colOff>
      <xdr:row>9</xdr:row>
      <xdr:rowOff>0</xdr:rowOff>
    </xdr:to>
    <xdr:pic>
      <xdr:nvPicPr>
        <xdr:cNvPr id="2" name="Рисунок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22193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3362325</xdr:colOff>
      <xdr:row>9</xdr:row>
      <xdr:rowOff>209550</xdr:rowOff>
    </xdr:from>
    <xdr:to>
      <xdr:col>0</xdr:col>
      <xdr:colOff>3676650</xdr:colOff>
      <xdr:row>10</xdr:row>
      <xdr:rowOff>0</xdr:rowOff>
    </xdr:to>
    <xdr:pic>
      <xdr:nvPicPr>
        <xdr:cNvPr id="3" name="Рисунок 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2647950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7143750</xdr:colOff>
      <xdr:row>5</xdr:row>
      <xdr:rowOff>9525</xdr:rowOff>
    </xdr:from>
    <xdr:to>
      <xdr:col>0</xdr:col>
      <xdr:colOff>7362825</xdr:colOff>
      <xdr:row>6</xdr:row>
      <xdr:rowOff>9525</xdr:rowOff>
    </xdr:to>
    <xdr:pic>
      <xdr:nvPicPr>
        <xdr:cNvPr id="1" name="Рисунок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22098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10696575</xdr:colOff>
      <xdr:row>8</xdr:row>
      <xdr:rowOff>76200</xdr:rowOff>
    </xdr:from>
    <xdr:to>
      <xdr:col>0</xdr:col>
      <xdr:colOff>11010900</xdr:colOff>
      <xdr:row>9</xdr:row>
      <xdr:rowOff>76200</xdr:rowOff>
    </xdr:to>
    <xdr:pic>
      <xdr:nvPicPr>
        <xdr:cNvPr id="2" name="Рисунок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96575" y="2886075"/>
          <a:ext cx="314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7172325</xdr:colOff>
      <xdr:row>10</xdr:row>
      <xdr:rowOff>104775</xdr:rowOff>
    </xdr:from>
    <xdr:to>
      <xdr:col>0</xdr:col>
      <xdr:colOff>7477125</xdr:colOff>
      <xdr:row>11</xdr:row>
      <xdr:rowOff>104775</xdr:rowOff>
    </xdr:to>
    <xdr:pic>
      <xdr:nvPicPr>
        <xdr:cNvPr id="3" name="Рисунок 1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3305175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2686050</xdr:colOff>
      <xdr:row>12</xdr:row>
      <xdr:rowOff>28575</xdr:rowOff>
    </xdr:from>
    <xdr:to>
      <xdr:col>0</xdr:col>
      <xdr:colOff>2895600</xdr:colOff>
      <xdr:row>13</xdr:row>
      <xdr:rowOff>28575</xdr:rowOff>
    </xdr:to>
    <xdr:pic>
      <xdr:nvPicPr>
        <xdr:cNvPr id="4" name="Рисунок 1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36195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2933700</xdr:colOff>
      <xdr:row>12</xdr:row>
      <xdr:rowOff>38100</xdr:rowOff>
    </xdr:from>
    <xdr:to>
      <xdr:col>0</xdr:col>
      <xdr:colOff>3200400</xdr:colOff>
      <xdr:row>13</xdr:row>
      <xdr:rowOff>57150</xdr:rowOff>
    </xdr:to>
    <xdr:pic>
      <xdr:nvPicPr>
        <xdr:cNvPr id="5" name="Рисунок 1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36290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2790825</xdr:colOff>
      <xdr:row>15</xdr:row>
      <xdr:rowOff>0</xdr:rowOff>
    </xdr:from>
    <xdr:to>
      <xdr:col>0</xdr:col>
      <xdr:colOff>3267075</xdr:colOff>
      <xdr:row>16</xdr:row>
      <xdr:rowOff>0</xdr:rowOff>
    </xdr:to>
    <xdr:pic>
      <xdr:nvPicPr>
        <xdr:cNvPr id="6" name="Рисунок 1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90825" y="4200525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3400425</xdr:colOff>
      <xdr:row>15</xdr:row>
      <xdr:rowOff>0</xdr:rowOff>
    </xdr:from>
    <xdr:to>
      <xdr:col>0</xdr:col>
      <xdr:colOff>3667125</xdr:colOff>
      <xdr:row>16</xdr:row>
      <xdr:rowOff>19050</xdr:rowOff>
    </xdr:to>
    <xdr:pic>
      <xdr:nvPicPr>
        <xdr:cNvPr id="7" name="Рисунок 1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0425" y="42005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2752725</xdr:colOff>
      <xdr:row>18</xdr:row>
      <xdr:rowOff>19050</xdr:rowOff>
    </xdr:from>
    <xdr:to>
      <xdr:col>0</xdr:col>
      <xdr:colOff>3200400</xdr:colOff>
      <xdr:row>19</xdr:row>
      <xdr:rowOff>19050</xdr:rowOff>
    </xdr:to>
    <xdr:pic>
      <xdr:nvPicPr>
        <xdr:cNvPr id="8" name="Рисунок 1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52725" y="4829175"/>
          <a:ext cx="447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3276600</xdr:colOff>
      <xdr:row>18</xdr:row>
      <xdr:rowOff>19050</xdr:rowOff>
    </xdr:from>
    <xdr:to>
      <xdr:col>0</xdr:col>
      <xdr:colOff>3543300</xdr:colOff>
      <xdr:row>19</xdr:row>
      <xdr:rowOff>38100</xdr:rowOff>
    </xdr:to>
    <xdr:pic>
      <xdr:nvPicPr>
        <xdr:cNvPr id="9" name="Рисунок 1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76600" y="48291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5800725</xdr:colOff>
      <xdr:row>21</xdr:row>
      <xdr:rowOff>171450</xdr:rowOff>
    </xdr:from>
    <xdr:to>
      <xdr:col>0</xdr:col>
      <xdr:colOff>6105525</xdr:colOff>
      <xdr:row>22</xdr:row>
      <xdr:rowOff>123825</xdr:rowOff>
    </xdr:to>
    <xdr:pic>
      <xdr:nvPicPr>
        <xdr:cNvPr id="10" name="Рисунок 1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00725" y="55816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5629275</xdr:colOff>
      <xdr:row>23</xdr:row>
      <xdr:rowOff>38100</xdr:rowOff>
    </xdr:from>
    <xdr:to>
      <xdr:col>0</xdr:col>
      <xdr:colOff>5924550</xdr:colOff>
      <xdr:row>24</xdr:row>
      <xdr:rowOff>38100</xdr:rowOff>
    </xdr:to>
    <xdr:pic>
      <xdr:nvPicPr>
        <xdr:cNvPr id="11" name="Рисунок 17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29275" y="595312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5648325</xdr:colOff>
      <xdr:row>25</xdr:row>
      <xdr:rowOff>66675</xdr:rowOff>
    </xdr:from>
    <xdr:to>
      <xdr:col>0</xdr:col>
      <xdr:colOff>5943600</xdr:colOff>
      <xdr:row>26</xdr:row>
      <xdr:rowOff>66675</xdr:rowOff>
    </xdr:to>
    <xdr:pic>
      <xdr:nvPicPr>
        <xdr:cNvPr id="12" name="Рисунок 17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48325" y="654367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190500</xdr:rowOff>
    </xdr:to>
    <xdr:pic>
      <xdr:nvPicPr>
        <xdr:cNvPr id="1" name="Рисунок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5300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295275</xdr:colOff>
      <xdr:row>10</xdr:row>
      <xdr:rowOff>190500</xdr:rowOff>
    </xdr:to>
    <xdr:pic>
      <xdr:nvPicPr>
        <xdr:cNvPr id="2" name="Рисунок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9582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247650</xdr:colOff>
      <xdr:row>12</xdr:row>
      <xdr:rowOff>190500</xdr:rowOff>
    </xdr:to>
    <xdr:pic>
      <xdr:nvPicPr>
        <xdr:cNvPr id="3" name="Рисунок 1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863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tlyarov\AppData\Local\Microsoft\Windows\Temporary%20Internet%20Files\Content.Outlook\6O26EDFR\_Dmitry_1\&#1050;&#1072;&#1095;&#1077;&#1089;&#1090;&#1074;&#1086;%20&#1080;%20&#1085;&#1072;&#1076;&#1077;&#1078;&#1085;&#1086;&#1089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2.1"/>
      <sheetName val="2.2"/>
      <sheetName val="2.3"/>
      <sheetName val="2.4"/>
      <sheetName val="3.1"/>
      <sheetName val="4.1"/>
      <sheetName val="4.2"/>
      <sheetName val="1.1 (2012)"/>
      <sheetName val="1.2 (2012)"/>
      <sheetName val="1.3 (2012)"/>
      <sheetName val="2.1 (2012)"/>
      <sheetName val="2.2 (2012)"/>
      <sheetName val="2.3 (2012)"/>
      <sheetName val="2.4 (2012)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20">
        <row r="13">
          <cell r="A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22"/>
  <sheetViews>
    <sheetView view="pageBreakPreview" zoomScaleSheetLayoutView="100" zoomScalePageLayoutView="0" workbookViewId="0" topLeftCell="A5">
      <selection activeCell="B15" sqref="B15:B17"/>
    </sheetView>
  </sheetViews>
  <sheetFormatPr defaultColWidth="10.75390625" defaultRowHeight="12.75"/>
  <cols>
    <col min="1" max="1" width="12.875" style="26" customWidth="1"/>
    <col min="2" max="2" width="64.375" style="26" customWidth="1"/>
    <col min="3" max="3" width="22.25390625" style="26" customWidth="1"/>
    <col min="4" max="4" width="53.25390625" style="26" customWidth="1"/>
    <col min="5" max="16384" width="10.75390625" style="26" customWidth="1"/>
  </cols>
  <sheetData>
    <row r="1" s="1" customFormat="1" ht="11.25" customHeight="1">
      <c r="D1" s="1" t="s">
        <v>0</v>
      </c>
    </row>
    <row r="2" s="1" customFormat="1" ht="11.25" customHeight="1">
      <c r="D2" s="1" t="s">
        <v>1</v>
      </c>
    </row>
    <row r="3" s="1" customFormat="1" ht="11.25" customHeight="1">
      <c r="D3" s="1" t="s">
        <v>2</v>
      </c>
    </row>
    <row r="4" s="1" customFormat="1" ht="11.25" customHeight="1">
      <c r="D4" s="1" t="s">
        <v>3</v>
      </c>
    </row>
    <row r="5" s="1" customFormat="1" ht="11.25" customHeight="1">
      <c r="D5" s="1" t="s">
        <v>4</v>
      </c>
    </row>
    <row r="6" s="1" customFormat="1" ht="11.25" customHeight="1">
      <c r="D6" s="1" t="s">
        <v>5</v>
      </c>
    </row>
    <row r="7" s="2" customFormat="1" ht="13.5" customHeight="1"/>
    <row r="8" spans="1:4" s="2" customFormat="1" ht="13.5" customHeight="1">
      <c r="A8" s="3" t="s">
        <v>6</v>
      </c>
      <c r="B8" s="3"/>
      <c r="C8" s="3"/>
      <c r="D8" s="3"/>
    </row>
    <row r="9" spans="1:4" s="2" customFormat="1" ht="13.5" customHeight="1">
      <c r="A9" s="3" t="s">
        <v>7</v>
      </c>
      <c r="B9" s="3"/>
      <c r="C9" s="3"/>
      <c r="D9" s="3"/>
    </row>
    <row r="10" spans="2:4" s="2" customFormat="1" ht="16.5" customHeight="1">
      <c r="B10" s="227" t="s">
        <v>8</v>
      </c>
      <c r="C10" s="227"/>
      <c r="D10" s="227"/>
    </row>
    <row r="11" spans="1:4" s="4" customFormat="1" ht="32.25" customHeight="1">
      <c r="A11" s="228" t="s">
        <v>339</v>
      </c>
      <c r="B11" s="228"/>
      <c r="C11" s="228"/>
      <c r="D11" s="228"/>
    </row>
    <row r="12" s="2" customFormat="1" ht="13.5" customHeight="1" thickBot="1">
      <c r="D12" s="5"/>
    </row>
    <row r="13" spans="1:4" s="2" customFormat="1" ht="45.75" customHeight="1" thickBot="1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ht="15.75" thickBot="1">
      <c r="A14" s="9">
        <v>1</v>
      </c>
      <c r="B14" s="10">
        <v>2</v>
      </c>
      <c r="C14" s="10">
        <v>3</v>
      </c>
      <c r="D14" s="11">
        <v>4</v>
      </c>
    </row>
    <row r="15" spans="1:4" s="2" customFormat="1" ht="15">
      <c r="A15" s="12">
        <f>'[1]таб.1.1 (СОТиН)'!A13</f>
        <v>1</v>
      </c>
      <c r="B15" s="13" t="s">
        <v>349</v>
      </c>
      <c r="C15" s="13">
        <v>144</v>
      </c>
      <c r="D15" s="14" t="s">
        <v>344</v>
      </c>
    </row>
    <row r="16" spans="1:4" s="2" customFormat="1" ht="15">
      <c r="A16" s="15">
        <v>2</v>
      </c>
      <c r="B16" s="13" t="s">
        <v>345</v>
      </c>
      <c r="C16" s="16">
        <v>15</v>
      </c>
      <c r="D16" s="17" t="s">
        <v>346</v>
      </c>
    </row>
    <row r="17" spans="1:4" s="2" customFormat="1" ht="15" customHeight="1" thickBot="1">
      <c r="A17" s="15">
        <v>3</v>
      </c>
      <c r="B17" s="13" t="s">
        <v>347</v>
      </c>
      <c r="C17" s="16">
        <v>240</v>
      </c>
      <c r="D17" s="17" t="s">
        <v>348</v>
      </c>
    </row>
    <row r="18" spans="1:4" s="2" customFormat="1" ht="15">
      <c r="A18" s="229" t="s">
        <v>13</v>
      </c>
      <c r="B18" s="231"/>
      <c r="C18" s="18">
        <f>SUM(C15:C17)</f>
        <v>399</v>
      </c>
      <c r="D18" s="233"/>
    </row>
    <row r="19" spans="1:4" s="2" customFormat="1" ht="15.75" thickBot="1">
      <c r="A19" s="230"/>
      <c r="B19" s="232"/>
      <c r="C19" s="19"/>
      <c r="D19" s="234"/>
    </row>
    <row r="20" spans="2:8" s="20" customFormat="1" ht="30" customHeight="1">
      <c r="B20" s="21" t="s">
        <v>338</v>
      </c>
      <c r="D20" s="22" t="s">
        <v>337</v>
      </c>
      <c r="F20" s="23"/>
      <c r="H20" s="24"/>
    </row>
    <row r="21" spans="1:3" s="2" customFormat="1" ht="15">
      <c r="A21" s="25"/>
      <c r="B21" s="25"/>
      <c r="C21" s="25"/>
    </row>
    <row r="22" s="2" customFormat="1" ht="15.75" customHeight="1">
      <c r="B22" s="1" t="s">
        <v>14</v>
      </c>
    </row>
  </sheetData>
  <sheetProtection/>
  <mergeCells count="5">
    <mergeCell ref="B10:D10"/>
    <mergeCell ref="A11:D11"/>
    <mergeCell ref="A18:A19"/>
    <mergeCell ref="B18:B19"/>
    <mergeCell ref="D18:D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15"/>
  <sheetViews>
    <sheetView zoomScalePageLayoutView="0" workbookViewId="0" topLeftCell="A1">
      <selection activeCell="B24" sqref="B24"/>
    </sheetView>
  </sheetViews>
  <sheetFormatPr defaultColWidth="64.375" defaultRowHeight="12.75"/>
  <cols>
    <col min="1" max="1" width="73.00390625" style="198" customWidth="1"/>
    <col min="2" max="2" width="64.375" style="198" customWidth="1"/>
    <col min="3" max="3" width="7.375" style="198" customWidth="1"/>
    <col min="4" max="16384" width="64.375" style="198" customWidth="1"/>
  </cols>
  <sheetData>
    <row r="1" spans="1:2" ht="41.25" customHeight="1">
      <c r="A1" s="281" t="s">
        <v>184</v>
      </c>
      <c r="B1" s="281"/>
    </row>
    <row r="2" ht="15.75">
      <c r="A2" s="199"/>
    </row>
    <row r="3" spans="1:6" ht="15">
      <c r="A3" s="197" t="s">
        <v>8</v>
      </c>
      <c r="B3" s="197"/>
      <c r="C3" s="197"/>
      <c r="D3" s="197"/>
      <c r="E3" s="197"/>
      <c r="F3" s="197"/>
    </row>
    <row r="4" spans="1:2" ht="15.75">
      <c r="A4" s="279" t="s">
        <v>179</v>
      </c>
      <c r="B4" s="279"/>
    </row>
    <row r="5" ht="16.5" thickBot="1">
      <c r="A5" s="199"/>
    </row>
    <row r="6" spans="1:2" ht="16.5" thickBot="1">
      <c r="A6" s="201" t="s">
        <v>171</v>
      </c>
      <c r="B6" s="205" t="s">
        <v>178</v>
      </c>
    </row>
    <row r="7" spans="1:2" ht="16.5" thickBot="1">
      <c r="A7" s="209">
        <v>1</v>
      </c>
      <c r="B7" s="206">
        <v>2</v>
      </c>
    </row>
    <row r="8" spans="1:2" ht="78" customHeight="1" thickBot="1">
      <c r="A8" s="202" t="s">
        <v>183</v>
      </c>
      <c r="B8" s="203">
        <v>1</v>
      </c>
    </row>
    <row r="9" spans="1:2" ht="105" customHeight="1" thickBot="1">
      <c r="A9" s="202" t="s">
        <v>182</v>
      </c>
      <c r="B9" s="203">
        <v>0</v>
      </c>
    </row>
    <row r="10" spans="1:2" ht="31.5">
      <c r="A10" s="212" t="s">
        <v>181</v>
      </c>
      <c r="B10" s="247">
        <v>0</v>
      </c>
    </row>
    <row r="11" spans="1:2" ht="15.75" thickBot="1">
      <c r="A11" s="210"/>
      <c r="B11" s="248"/>
    </row>
    <row r="15" spans="1:3" ht="15.75">
      <c r="A15" s="21" t="s">
        <v>338</v>
      </c>
      <c r="B15" s="280" t="s">
        <v>337</v>
      </c>
      <c r="C15" s="280"/>
    </row>
  </sheetData>
  <sheetProtection/>
  <mergeCells count="4">
    <mergeCell ref="A4:B4"/>
    <mergeCell ref="B10:B11"/>
    <mergeCell ref="B15:C15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1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75.75390625" style="198" customWidth="1"/>
    <col min="2" max="2" width="65.625" style="198" customWidth="1"/>
    <col min="3" max="16384" width="9.125" style="198" customWidth="1"/>
  </cols>
  <sheetData>
    <row r="1" spans="1:2" ht="70.5" customHeight="1">
      <c r="A1" s="281" t="s">
        <v>188</v>
      </c>
      <c r="B1" s="281"/>
    </row>
    <row r="2" ht="15.75">
      <c r="A2" s="199"/>
    </row>
    <row r="3" spans="1:6" ht="15">
      <c r="A3" s="277" t="s">
        <v>8</v>
      </c>
      <c r="B3" s="277"/>
      <c r="C3" s="277"/>
      <c r="D3" s="277"/>
      <c r="E3" s="277"/>
      <c r="F3" s="277"/>
    </row>
    <row r="4" ht="15.75">
      <c r="A4" s="199" t="s">
        <v>179</v>
      </c>
    </row>
    <row r="5" ht="16.5" thickBot="1">
      <c r="A5" s="199"/>
    </row>
    <row r="6" spans="1:2" ht="16.5" thickBot="1">
      <c r="A6" s="201" t="s">
        <v>171</v>
      </c>
      <c r="B6" s="205" t="s">
        <v>36</v>
      </c>
    </row>
    <row r="7" spans="1:2" ht="16.5" thickBot="1">
      <c r="A7" s="209">
        <v>1</v>
      </c>
      <c r="B7" s="206">
        <v>2</v>
      </c>
    </row>
    <row r="8" spans="1:2" ht="105" customHeight="1" thickBot="1">
      <c r="A8" s="202" t="s">
        <v>187</v>
      </c>
      <c r="B8" s="201">
        <v>0</v>
      </c>
    </row>
    <row r="9" spans="1:2" ht="48" thickBot="1">
      <c r="A9" s="202" t="s">
        <v>186</v>
      </c>
      <c r="B9" s="213">
        <v>0</v>
      </c>
    </row>
    <row r="10" spans="1:2" ht="48" thickBot="1">
      <c r="A10" s="202" t="s">
        <v>185</v>
      </c>
      <c r="B10" s="201">
        <v>0</v>
      </c>
    </row>
    <row r="11" ht="15.75">
      <c r="A11" s="199"/>
    </row>
    <row r="14" spans="1:3" ht="15.75">
      <c r="A14" s="21" t="s">
        <v>338</v>
      </c>
      <c r="B14" s="280" t="s">
        <v>337</v>
      </c>
      <c r="C14" s="280"/>
    </row>
  </sheetData>
  <sheetProtection/>
  <mergeCells count="3">
    <mergeCell ref="A3:F3"/>
    <mergeCell ref="B14:C14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27"/>
  <sheetViews>
    <sheetView zoomScalePageLayoutView="0" workbookViewId="0" topLeftCell="A1">
      <selection activeCell="C14" sqref="C14:C15"/>
    </sheetView>
  </sheetViews>
  <sheetFormatPr defaultColWidth="9.00390625" defaultRowHeight="12.75"/>
  <cols>
    <col min="1" max="1" width="51.625" style="198" customWidth="1"/>
    <col min="2" max="3" width="44.25390625" style="198" customWidth="1"/>
    <col min="4" max="16384" width="9.125" style="198" customWidth="1"/>
  </cols>
  <sheetData>
    <row r="1" ht="15.75">
      <c r="A1" s="207" t="s">
        <v>202</v>
      </c>
    </row>
    <row r="2" ht="15.75">
      <c r="A2" s="207" t="s">
        <v>201</v>
      </c>
    </row>
    <row r="3" ht="16.5" thickBot="1">
      <c r="A3" s="199"/>
    </row>
    <row r="4" spans="1:3" ht="16.5" thickBot="1">
      <c r="A4" s="201" t="s">
        <v>171</v>
      </c>
      <c r="B4" s="205" t="s">
        <v>200</v>
      </c>
      <c r="C4" s="205" t="s">
        <v>36</v>
      </c>
    </row>
    <row r="5" spans="1:3" ht="32.25" thickBot="1">
      <c r="A5" s="204" t="s">
        <v>199</v>
      </c>
      <c r="B5" s="203">
        <v>1</v>
      </c>
      <c r="C5" s="203">
        <f>'1.2 (2014)'!B8</f>
        <v>6.234375</v>
      </c>
    </row>
    <row r="6" spans="1:3" ht="15">
      <c r="A6" s="283" t="s">
        <v>198</v>
      </c>
      <c r="B6" s="285" t="s">
        <v>329</v>
      </c>
      <c r="C6" s="287">
        <f>'1.3 (2014)'!D10</f>
        <v>1.6</v>
      </c>
    </row>
    <row r="7" spans="1:3" ht="15.75" thickBot="1">
      <c r="A7" s="284"/>
      <c r="B7" s="286"/>
      <c r="C7" s="248"/>
    </row>
    <row r="8" spans="1:3" ht="15" customHeight="1">
      <c r="A8" s="283" t="s">
        <v>197</v>
      </c>
      <c r="B8" s="285" t="s">
        <v>330</v>
      </c>
      <c r="C8" s="247">
        <v>1.6</v>
      </c>
    </row>
    <row r="9" spans="1:3" ht="15.75" customHeight="1" thickBot="1">
      <c r="A9" s="284"/>
      <c r="B9" s="286"/>
      <c r="C9" s="248"/>
    </row>
    <row r="10" spans="1:3" ht="15.75">
      <c r="A10" s="204" t="s">
        <v>196</v>
      </c>
      <c r="B10" s="247">
        <v>4</v>
      </c>
      <c r="C10" s="247">
        <v>0.442665</v>
      </c>
    </row>
    <row r="11" spans="1:3" ht="16.5" thickBot="1">
      <c r="A11" s="204" t="s">
        <v>195</v>
      </c>
      <c r="B11" s="282"/>
      <c r="C11" s="282"/>
    </row>
    <row r="12" spans="1:3" ht="15.75">
      <c r="A12" s="204" t="s">
        <v>196</v>
      </c>
      <c r="B12" s="247">
        <v>4</v>
      </c>
      <c r="C12" s="247" t="s">
        <v>331</v>
      </c>
    </row>
    <row r="13" spans="1:3" ht="16.5" thickBot="1">
      <c r="A13" s="204" t="s">
        <v>195</v>
      </c>
      <c r="B13" s="282"/>
      <c r="C13" s="282"/>
    </row>
    <row r="14" spans="1:3" ht="15.75">
      <c r="A14" s="204" t="s">
        <v>196</v>
      </c>
      <c r="B14" s="247">
        <v>4</v>
      </c>
      <c r="C14" s="247">
        <v>1.0102</v>
      </c>
    </row>
    <row r="15" spans="1:3" ht="16.5" thickBot="1">
      <c r="A15" s="204" t="s">
        <v>195</v>
      </c>
      <c r="B15" s="282"/>
      <c r="C15" s="282"/>
    </row>
    <row r="16" spans="1:3" ht="15.75">
      <c r="A16" s="283" t="s">
        <v>194</v>
      </c>
      <c r="B16" s="203" t="s">
        <v>191</v>
      </c>
      <c r="C16" s="247">
        <v>0</v>
      </c>
    </row>
    <row r="17" spans="1:3" ht="16.5" thickBot="1">
      <c r="A17" s="284"/>
      <c r="B17" s="209" t="s">
        <v>189</v>
      </c>
      <c r="C17" s="248"/>
    </row>
    <row r="18" spans="1:3" ht="31.5">
      <c r="A18" s="204" t="s">
        <v>192</v>
      </c>
      <c r="B18" s="213" t="s">
        <v>191</v>
      </c>
      <c r="C18" s="247" t="s">
        <v>331</v>
      </c>
    </row>
    <row r="19" spans="1:3" ht="48" thickBot="1">
      <c r="A19" s="214" t="s">
        <v>193</v>
      </c>
      <c r="B19" s="206" t="s">
        <v>189</v>
      </c>
      <c r="C19" s="248"/>
    </row>
    <row r="20" spans="1:3" ht="31.5">
      <c r="A20" s="204" t="s">
        <v>192</v>
      </c>
      <c r="B20" s="213" t="s">
        <v>191</v>
      </c>
      <c r="C20" s="247">
        <v>0</v>
      </c>
    </row>
    <row r="21" spans="1:3" ht="16.5" thickBot="1">
      <c r="A21" s="215" t="s">
        <v>190</v>
      </c>
      <c r="B21" s="206" t="s">
        <v>189</v>
      </c>
      <c r="C21" s="248"/>
    </row>
    <row r="22" spans="1:3" ht="31.5">
      <c r="A22" s="204" t="s">
        <v>192</v>
      </c>
      <c r="B22" s="213" t="s">
        <v>191</v>
      </c>
      <c r="C22" s="247">
        <v>0</v>
      </c>
    </row>
    <row r="23" spans="1:3" ht="16.5" thickBot="1">
      <c r="A23" s="214" t="s">
        <v>190</v>
      </c>
      <c r="B23" s="206" t="s">
        <v>189</v>
      </c>
      <c r="C23" s="248"/>
    </row>
    <row r="27" spans="1:4" ht="31.5">
      <c r="A27" s="21" t="s">
        <v>338</v>
      </c>
      <c r="C27" s="280" t="s">
        <v>337</v>
      </c>
      <c r="D27" s="280"/>
    </row>
  </sheetData>
  <sheetProtection/>
  <mergeCells count="18">
    <mergeCell ref="C27:D27"/>
    <mergeCell ref="C14:C15"/>
    <mergeCell ref="A6:A7"/>
    <mergeCell ref="B6:B7"/>
    <mergeCell ref="C6:C7"/>
    <mergeCell ref="A8:A9"/>
    <mergeCell ref="B8:B9"/>
    <mergeCell ref="C8:C9"/>
    <mergeCell ref="A16:A17"/>
    <mergeCell ref="C16:C17"/>
    <mergeCell ref="C18:C19"/>
    <mergeCell ref="C20:C21"/>
    <mergeCell ref="C22:C23"/>
    <mergeCell ref="B10:B11"/>
    <mergeCell ref="C10:C11"/>
    <mergeCell ref="B12:B13"/>
    <mergeCell ref="C12:C13"/>
    <mergeCell ref="B14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24"/>
  <sheetViews>
    <sheetView zoomScalePageLayoutView="0" workbookViewId="0" topLeftCell="A1">
      <selection activeCell="C5" sqref="C5:C7"/>
    </sheetView>
  </sheetViews>
  <sheetFormatPr defaultColWidth="9.00390625" defaultRowHeight="12.75"/>
  <cols>
    <col min="1" max="3" width="54.25390625" style="198" customWidth="1"/>
    <col min="4" max="16384" width="9.125" style="198" customWidth="1"/>
  </cols>
  <sheetData>
    <row r="1" ht="15.75">
      <c r="A1" s="207" t="s">
        <v>217</v>
      </c>
    </row>
    <row r="2" ht="15.75">
      <c r="A2" s="207" t="s">
        <v>216</v>
      </c>
    </row>
    <row r="3" ht="16.5" thickBot="1">
      <c r="A3" s="199"/>
    </row>
    <row r="4" spans="1:3" ht="16.5" thickBot="1">
      <c r="A4" s="201" t="s">
        <v>171</v>
      </c>
      <c r="B4" s="205" t="s">
        <v>215</v>
      </c>
      <c r="C4" s="205" t="s">
        <v>36</v>
      </c>
    </row>
    <row r="5" spans="1:3" ht="31.5" customHeight="1">
      <c r="A5" s="283" t="s">
        <v>214</v>
      </c>
      <c r="B5" s="247"/>
      <c r="C5" s="247">
        <v>0.65</v>
      </c>
    </row>
    <row r="6" spans="1:3" ht="15">
      <c r="A6" s="288"/>
      <c r="B6" s="282"/>
      <c r="C6" s="282"/>
    </row>
    <row r="7" spans="1:3" ht="15.75" thickBot="1">
      <c r="A7" s="284"/>
      <c r="B7" s="248"/>
      <c r="C7" s="248"/>
    </row>
    <row r="8" spans="1:3" ht="47.25">
      <c r="A8" s="283" t="s">
        <v>213</v>
      </c>
      <c r="B8" s="247"/>
      <c r="C8" s="213" t="s">
        <v>212</v>
      </c>
    </row>
    <row r="9" spans="1:3" ht="16.5" thickBot="1">
      <c r="A9" s="284"/>
      <c r="B9" s="248"/>
      <c r="C9" s="206" t="s">
        <v>211</v>
      </c>
    </row>
    <row r="10" spans="1:3" ht="32.25" thickBot="1">
      <c r="A10" s="214" t="s">
        <v>210</v>
      </c>
      <c r="B10" s="206"/>
      <c r="C10" s="206">
        <v>0.25</v>
      </c>
    </row>
    <row r="11" spans="1:3" ht="32.25" thickBot="1">
      <c r="A11" s="214" t="s">
        <v>209</v>
      </c>
      <c r="B11" s="206"/>
      <c r="C11" s="206">
        <v>0.1</v>
      </c>
    </row>
    <row r="12" spans="1:3" ht="15">
      <c r="A12" s="283" t="s">
        <v>208</v>
      </c>
      <c r="B12" s="247" t="s">
        <v>191</v>
      </c>
      <c r="C12" s="247">
        <v>0</v>
      </c>
    </row>
    <row r="13" spans="1:3" ht="15.75" thickBot="1">
      <c r="A13" s="284"/>
      <c r="B13" s="248"/>
      <c r="C13" s="248"/>
    </row>
    <row r="14" spans="1:3" ht="15">
      <c r="A14" s="283" t="s">
        <v>207</v>
      </c>
      <c r="B14" s="247" t="s">
        <v>191</v>
      </c>
      <c r="C14" s="247" t="s">
        <v>206</v>
      </c>
    </row>
    <row r="15" spans="1:3" ht="15.75" thickBot="1">
      <c r="A15" s="284"/>
      <c r="B15" s="248"/>
      <c r="C15" s="248"/>
    </row>
    <row r="16" spans="1:3" ht="15">
      <c r="A16" s="283" t="s">
        <v>205</v>
      </c>
      <c r="B16" s="247" t="s">
        <v>191</v>
      </c>
      <c r="C16" s="247">
        <v>0</v>
      </c>
    </row>
    <row r="17" spans="1:3" ht="15.75" thickBot="1">
      <c r="A17" s="284"/>
      <c r="B17" s="248"/>
      <c r="C17" s="248"/>
    </row>
    <row r="18" spans="1:3" ht="15">
      <c r="A18" s="283" t="s">
        <v>204</v>
      </c>
      <c r="B18" s="247" t="s">
        <v>191</v>
      </c>
      <c r="C18" s="247">
        <v>0</v>
      </c>
    </row>
    <row r="19" spans="1:3" ht="15.75" thickBot="1">
      <c r="A19" s="284"/>
      <c r="B19" s="248"/>
      <c r="C19" s="248"/>
    </row>
    <row r="20" spans="1:3" ht="15">
      <c r="A20" s="283" t="s">
        <v>203</v>
      </c>
      <c r="B20" s="247" t="s">
        <v>191</v>
      </c>
      <c r="C20" s="247">
        <v>0</v>
      </c>
    </row>
    <row r="21" spans="1:3" ht="15.75" thickBot="1">
      <c r="A21" s="289"/>
      <c r="B21" s="248"/>
      <c r="C21" s="248"/>
    </row>
    <row r="22" ht="15.75">
      <c r="A22" s="199"/>
    </row>
    <row r="23" spans="1:4" ht="31.5">
      <c r="A23" s="21" t="s">
        <v>338</v>
      </c>
      <c r="C23" s="280" t="s">
        <v>337</v>
      </c>
      <c r="D23" s="280"/>
    </row>
    <row r="24" ht="15">
      <c r="A24" s="198" t="s">
        <v>165</v>
      </c>
    </row>
  </sheetData>
  <sheetProtection/>
  <mergeCells count="21">
    <mergeCell ref="B12:B13"/>
    <mergeCell ref="C23:D23"/>
    <mergeCell ref="C14:C15"/>
    <mergeCell ref="A16:A17"/>
    <mergeCell ref="B16:B17"/>
    <mergeCell ref="C16:C17"/>
    <mergeCell ref="B14:B15"/>
    <mergeCell ref="A20:A21"/>
    <mergeCell ref="B20:B21"/>
    <mergeCell ref="C20:C21"/>
    <mergeCell ref="A14:A15"/>
    <mergeCell ref="C5:C7"/>
    <mergeCell ref="A18:A19"/>
    <mergeCell ref="B18:B19"/>
    <mergeCell ref="C18:C19"/>
    <mergeCell ref="A5:A7"/>
    <mergeCell ref="B5:B7"/>
    <mergeCell ref="A8:A9"/>
    <mergeCell ref="B8:B9"/>
    <mergeCell ref="A12:A13"/>
    <mergeCell ref="C12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1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136.375" style="198" bestFit="1" customWidth="1"/>
    <col min="2" max="2" width="8.00390625" style="198" bestFit="1" customWidth="1"/>
    <col min="3" max="16384" width="9.125" style="198" customWidth="1"/>
  </cols>
  <sheetData>
    <row r="1" ht="15.75">
      <c r="A1" s="207" t="s">
        <v>221</v>
      </c>
    </row>
    <row r="2" ht="15.75">
      <c r="A2" s="199"/>
    </row>
    <row r="3" spans="1:6" ht="15">
      <c r="A3" s="277" t="s">
        <v>8</v>
      </c>
      <c r="B3" s="277"/>
      <c r="C3" s="277"/>
      <c r="D3" s="277"/>
      <c r="E3" s="277"/>
      <c r="F3" s="277"/>
    </row>
    <row r="4" ht="15.75">
      <c r="A4" s="199" t="s">
        <v>179</v>
      </c>
    </row>
    <row r="5" ht="16.5" thickBot="1">
      <c r="A5" s="199"/>
    </row>
    <row r="6" spans="1:2" ht="32.25" thickBot="1">
      <c r="A6" s="201" t="s">
        <v>171</v>
      </c>
      <c r="B6" s="205" t="s">
        <v>178</v>
      </c>
    </row>
    <row r="7" spans="1:2" ht="16.5" thickBot="1">
      <c r="A7" s="209">
        <v>1</v>
      </c>
      <c r="B7" s="206">
        <v>2</v>
      </c>
    </row>
    <row r="8" spans="1:2" ht="32.25" thickBot="1">
      <c r="A8" s="202" t="s">
        <v>220</v>
      </c>
      <c r="B8" s="203">
        <v>2</v>
      </c>
    </row>
    <row r="9" spans="1:2" ht="32.25" thickBot="1">
      <c r="A9" s="202" t="s">
        <v>219</v>
      </c>
      <c r="B9" s="203">
        <v>1</v>
      </c>
    </row>
    <row r="10" spans="1:2" ht="32.25" thickBot="1">
      <c r="A10" s="202" t="s">
        <v>218</v>
      </c>
      <c r="B10" s="201">
        <v>0</v>
      </c>
    </row>
    <row r="13" ht="15.75">
      <c r="A13" s="21" t="s">
        <v>338</v>
      </c>
    </row>
    <row r="15" ht="15.75">
      <c r="A15" s="223" t="s">
        <v>337</v>
      </c>
    </row>
  </sheetData>
  <sheetProtection/>
  <mergeCells count="1"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42"/>
  <sheetViews>
    <sheetView zoomScalePageLayoutView="0" workbookViewId="0" topLeftCell="A1">
      <selection activeCell="B24" sqref="B24:B25"/>
    </sheetView>
  </sheetViews>
  <sheetFormatPr defaultColWidth="9.00390625" defaultRowHeight="12.75"/>
  <cols>
    <col min="1" max="1" width="98.125" style="198" bestFit="1" customWidth="1"/>
    <col min="2" max="2" width="8.75390625" style="198" bestFit="1" customWidth="1"/>
    <col min="3" max="3" width="8.625" style="198" bestFit="1" customWidth="1"/>
    <col min="4" max="4" width="6.75390625" style="198" bestFit="1" customWidth="1"/>
    <col min="5" max="16384" width="9.125" style="198" customWidth="1"/>
  </cols>
  <sheetData>
    <row r="1" ht="15.75">
      <c r="A1" s="207" t="s">
        <v>251</v>
      </c>
    </row>
    <row r="2" ht="15.75">
      <c r="A2" s="207" t="s">
        <v>250</v>
      </c>
    </row>
    <row r="3" ht="15.75">
      <c r="A3" s="199"/>
    </row>
    <row r="4" spans="1:6" ht="15">
      <c r="A4" s="277" t="s">
        <v>8</v>
      </c>
      <c r="B4" s="277"/>
      <c r="C4" s="277"/>
      <c r="D4" s="277"/>
      <c r="E4" s="277"/>
      <c r="F4" s="277"/>
    </row>
    <row r="5" ht="15.75">
      <c r="A5" s="199" t="s">
        <v>249</v>
      </c>
    </row>
    <row r="6" ht="16.5" thickBot="1">
      <c r="A6" s="199"/>
    </row>
    <row r="7" spans="1:6" ht="32.25" thickBot="1">
      <c r="A7" s="247" t="s">
        <v>248</v>
      </c>
      <c r="B7" s="251" t="s">
        <v>36</v>
      </c>
      <c r="C7" s="253"/>
      <c r="D7" s="211" t="s">
        <v>247</v>
      </c>
      <c r="E7" s="247" t="s">
        <v>38</v>
      </c>
      <c r="F7" s="247" t="s">
        <v>39</v>
      </c>
    </row>
    <row r="8" spans="1:6" ht="48" thickBot="1">
      <c r="A8" s="248"/>
      <c r="B8" s="206" t="s">
        <v>246</v>
      </c>
      <c r="C8" s="205" t="s">
        <v>245</v>
      </c>
      <c r="D8" s="206" t="s">
        <v>244</v>
      </c>
      <c r="E8" s="248"/>
      <c r="F8" s="248"/>
    </row>
    <row r="9" spans="1:6" ht="16.5" thickBot="1">
      <c r="A9" s="209">
        <v>1</v>
      </c>
      <c r="B9" s="206">
        <v>2</v>
      </c>
      <c r="C9" s="206">
        <v>3</v>
      </c>
      <c r="D9" s="206">
        <v>4</v>
      </c>
      <c r="E9" s="206">
        <v>5</v>
      </c>
      <c r="F9" s="206">
        <v>6</v>
      </c>
    </row>
    <row r="10" spans="1:6" ht="32.25" thickBot="1">
      <c r="A10" s="214" t="s">
        <v>243</v>
      </c>
      <c r="B10" s="206" t="s">
        <v>44</v>
      </c>
      <c r="C10" s="206" t="s">
        <v>44</v>
      </c>
      <c r="D10" s="206" t="s">
        <v>44</v>
      </c>
      <c r="E10" s="206" t="s">
        <v>44</v>
      </c>
      <c r="F10" s="206"/>
    </row>
    <row r="11" spans="1:6" ht="16.5" thickBot="1">
      <c r="A11" s="214" t="s">
        <v>62</v>
      </c>
      <c r="B11" s="206"/>
      <c r="C11" s="206"/>
      <c r="D11" s="206"/>
      <c r="E11" s="206"/>
      <c r="F11" s="206"/>
    </row>
    <row r="12" spans="1:6" ht="32.25" thickBot="1">
      <c r="A12" s="214" t="s">
        <v>242</v>
      </c>
      <c r="B12" s="206"/>
      <c r="C12" s="206"/>
      <c r="D12" s="206"/>
      <c r="E12" s="206" t="s">
        <v>48</v>
      </c>
      <c r="F12" s="206"/>
    </row>
    <row r="13" spans="1:6" ht="48" thickBot="1">
      <c r="A13" s="214" t="s">
        <v>241</v>
      </c>
      <c r="B13" s="206">
        <v>5</v>
      </c>
      <c r="C13" s="206">
        <v>5</v>
      </c>
      <c r="D13" s="206"/>
      <c r="E13" s="206" t="s">
        <v>48</v>
      </c>
      <c r="F13" s="206">
        <v>2</v>
      </c>
    </row>
    <row r="14" spans="1:6" ht="16.5" thickBot="1">
      <c r="A14" s="214" t="s">
        <v>51</v>
      </c>
      <c r="B14" s="206"/>
      <c r="C14" s="206"/>
      <c r="D14" s="206"/>
      <c r="E14" s="206"/>
      <c r="F14" s="206"/>
    </row>
    <row r="15" spans="1:6" ht="16.5" thickBot="1">
      <c r="A15" s="214" t="s">
        <v>240</v>
      </c>
      <c r="B15" s="206">
        <v>0</v>
      </c>
      <c r="C15" s="206">
        <v>0</v>
      </c>
      <c r="D15" s="206"/>
      <c r="E15" s="206" t="s">
        <v>44</v>
      </c>
      <c r="F15" s="206" t="s">
        <v>44</v>
      </c>
    </row>
    <row r="16" spans="1:6" ht="31.5">
      <c r="A16" s="204" t="s">
        <v>239</v>
      </c>
      <c r="B16" s="247">
        <v>1</v>
      </c>
      <c r="C16" s="247">
        <v>1</v>
      </c>
      <c r="D16" s="247"/>
      <c r="E16" s="247" t="s">
        <v>44</v>
      </c>
      <c r="F16" s="247" t="s">
        <v>44</v>
      </c>
    </row>
    <row r="17" spans="1:6" ht="16.5" thickBot="1">
      <c r="A17" s="214" t="s">
        <v>238</v>
      </c>
      <c r="B17" s="248"/>
      <c r="C17" s="248"/>
      <c r="D17" s="248"/>
      <c r="E17" s="248"/>
      <c r="F17" s="248"/>
    </row>
    <row r="18" spans="1:6" ht="32.25" thickBot="1">
      <c r="A18" s="214" t="s">
        <v>237</v>
      </c>
      <c r="B18" s="206">
        <v>4</v>
      </c>
      <c r="C18" s="206">
        <v>4</v>
      </c>
      <c r="D18" s="206"/>
      <c r="E18" s="206" t="s">
        <v>44</v>
      </c>
      <c r="F18" s="206" t="s">
        <v>44</v>
      </c>
    </row>
    <row r="19" spans="1:6" ht="32.25" thickBot="1">
      <c r="A19" s="214" t="s">
        <v>236</v>
      </c>
      <c r="B19" s="206">
        <v>0</v>
      </c>
      <c r="C19" s="206">
        <v>0</v>
      </c>
      <c r="D19" s="206"/>
      <c r="E19" s="206" t="s">
        <v>44</v>
      </c>
      <c r="F19" s="206" t="s">
        <v>44</v>
      </c>
    </row>
    <row r="20" spans="1:6" ht="32.25" thickBot="1">
      <c r="A20" s="214" t="s">
        <v>235</v>
      </c>
      <c r="B20" s="206" t="s">
        <v>44</v>
      </c>
      <c r="C20" s="206" t="s">
        <v>44</v>
      </c>
      <c r="D20" s="206" t="s">
        <v>44</v>
      </c>
      <c r="E20" s="206" t="s">
        <v>44</v>
      </c>
      <c r="F20" s="206"/>
    </row>
    <row r="21" spans="1:6" ht="16.5" thickBot="1">
      <c r="A21" s="215" t="s">
        <v>62</v>
      </c>
      <c r="B21" s="206"/>
      <c r="C21" s="206"/>
      <c r="D21" s="206"/>
      <c r="E21" s="206"/>
      <c r="F21" s="206"/>
    </row>
    <row r="22" spans="1:6" ht="15.75">
      <c r="A22" s="204" t="s">
        <v>234</v>
      </c>
      <c r="B22" s="247">
        <v>1</v>
      </c>
      <c r="C22" s="247">
        <v>1</v>
      </c>
      <c r="D22" s="247"/>
      <c r="E22" s="247" t="s">
        <v>48</v>
      </c>
      <c r="F22" s="247">
        <v>2</v>
      </c>
    </row>
    <row r="23" spans="1:6" ht="16.5" thickBot="1">
      <c r="A23" s="214" t="s">
        <v>230</v>
      </c>
      <c r="B23" s="248"/>
      <c r="C23" s="248"/>
      <c r="D23" s="248"/>
      <c r="E23" s="248"/>
      <c r="F23" s="248"/>
    </row>
    <row r="24" spans="1:6" ht="31.5">
      <c r="A24" s="204" t="s">
        <v>233</v>
      </c>
      <c r="B24" s="247">
        <v>0</v>
      </c>
      <c r="C24" s="247">
        <v>0</v>
      </c>
      <c r="D24" s="247"/>
      <c r="E24" s="247" t="s">
        <v>48</v>
      </c>
      <c r="F24" s="247"/>
    </row>
    <row r="25" spans="1:6" ht="16.5" thickBot="1">
      <c r="A25" s="214" t="s">
        <v>230</v>
      </c>
      <c r="B25" s="248"/>
      <c r="C25" s="248"/>
      <c r="D25" s="248"/>
      <c r="E25" s="248"/>
      <c r="F25" s="248"/>
    </row>
    <row r="26" spans="1:6" ht="31.5">
      <c r="A26" s="204" t="s">
        <v>232</v>
      </c>
      <c r="B26" s="247">
        <v>0</v>
      </c>
      <c r="C26" s="247">
        <v>0</v>
      </c>
      <c r="D26" s="247"/>
      <c r="E26" s="247" t="s">
        <v>48</v>
      </c>
      <c r="F26" s="247"/>
    </row>
    <row r="27" spans="1:6" ht="16.5" thickBot="1">
      <c r="A27" s="214" t="s">
        <v>230</v>
      </c>
      <c r="B27" s="248"/>
      <c r="C27" s="248"/>
      <c r="D27" s="248"/>
      <c r="E27" s="248"/>
      <c r="F27" s="248"/>
    </row>
    <row r="28" spans="1:6" ht="31.5">
      <c r="A28" s="204" t="s">
        <v>231</v>
      </c>
      <c r="B28" s="247">
        <v>1</v>
      </c>
      <c r="C28" s="247">
        <v>1</v>
      </c>
      <c r="D28" s="247"/>
      <c r="E28" s="247" t="s">
        <v>48</v>
      </c>
      <c r="F28" s="247">
        <v>2</v>
      </c>
    </row>
    <row r="29" spans="1:6" ht="16.5" thickBot="1">
      <c r="A29" s="214" t="s">
        <v>230</v>
      </c>
      <c r="B29" s="248"/>
      <c r="C29" s="248"/>
      <c r="D29" s="248"/>
      <c r="E29" s="248"/>
      <c r="F29" s="248"/>
    </row>
    <row r="30" spans="1:6" ht="47.25">
      <c r="A30" s="204" t="s">
        <v>229</v>
      </c>
      <c r="B30" s="247">
        <v>1</v>
      </c>
      <c r="C30" s="247">
        <v>1</v>
      </c>
      <c r="D30" s="247"/>
      <c r="E30" s="247" t="s">
        <v>48</v>
      </c>
      <c r="F30" s="247">
        <v>2</v>
      </c>
    </row>
    <row r="31" spans="1:6" ht="16.5" thickBot="1">
      <c r="A31" s="214" t="s">
        <v>228</v>
      </c>
      <c r="B31" s="248"/>
      <c r="C31" s="248"/>
      <c r="D31" s="248"/>
      <c r="E31" s="248"/>
      <c r="F31" s="248"/>
    </row>
    <row r="32" spans="1:6" ht="32.25" thickBot="1">
      <c r="A32" s="214" t="s">
        <v>227</v>
      </c>
      <c r="B32" s="206"/>
      <c r="C32" s="206"/>
      <c r="D32" s="206"/>
      <c r="E32" s="206" t="s">
        <v>75</v>
      </c>
      <c r="F32" s="206"/>
    </row>
    <row r="33" spans="1:6" ht="48" thickBot="1">
      <c r="A33" s="214" t="s">
        <v>226</v>
      </c>
      <c r="B33" s="206"/>
      <c r="C33" s="206"/>
      <c r="D33" s="206"/>
      <c r="E33" s="206"/>
      <c r="F33" s="206"/>
    </row>
    <row r="34" spans="1:6" ht="32.25" thickBot="1">
      <c r="A34" s="214" t="s">
        <v>225</v>
      </c>
      <c r="B34" s="206" t="s">
        <v>44</v>
      </c>
      <c r="C34" s="206" t="s">
        <v>44</v>
      </c>
      <c r="D34" s="206" t="s">
        <v>44</v>
      </c>
      <c r="E34" s="206" t="s">
        <v>44</v>
      </c>
      <c r="F34" s="206"/>
    </row>
    <row r="35" spans="1:6" ht="16.5" thickBot="1">
      <c r="A35" s="214" t="s">
        <v>62</v>
      </c>
      <c r="B35" s="206"/>
      <c r="C35" s="206"/>
      <c r="D35" s="206"/>
      <c r="E35" s="206"/>
      <c r="F35" s="206"/>
    </row>
    <row r="36" spans="1:6" ht="48" thickBot="1">
      <c r="A36" s="214" t="s">
        <v>224</v>
      </c>
      <c r="B36" s="206">
        <v>0</v>
      </c>
      <c r="C36" s="206">
        <v>0</v>
      </c>
      <c r="D36" s="206"/>
      <c r="E36" s="206" t="s">
        <v>75</v>
      </c>
      <c r="F36" s="206"/>
    </row>
    <row r="37" spans="1:6" ht="63.75" thickBot="1">
      <c r="A37" s="214" t="s">
        <v>223</v>
      </c>
      <c r="B37" s="206">
        <v>0</v>
      </c>
      <c r="C37" s="206">
        <v>0</v>
      </c>
      <c r="D37" s="206"/>
      <c r="E37" s="206" t="s">
        <v>75</v>
      </c>
      <c r="F37" s="206"/>
    </row>
    <row r="38" spans="1:6" ht="16.5" thickBot="1">
      <c r="A38" s="214" t="s">
        <v>222</v>
      </c>
      <c r="B38" s="206" t="s">
        <v>44</v>
      </c>
      <c r="C38" s="206" t="s">
        <v>44</v>
      </c>
      <c r="D38" s="206" t="s">
        <v>44</v>
      </c>
      <c r="E38" s="206" t="s">
        <v>44</v>
      </c>
      <c r="F38" s="206">
        <v>2</v>
      </c>
    </row>
    <row r="39" ht="15.75">
      <c r="A39" s="199"/>
    </row>
    <row r="40" spans="1:6" ht="47.25" customHeight="1">
      <c r="A40" s="21" t="s">
        <v>338</v>
      </c>
      <c r="D40" s="243" t="s">
        <v>337</v>
      </c>
      <c r="E40" s="243"/>
      <c r="F40" s="243"/>
    </row>
    <row r="41" ht="15">
      <c r="A41" s="198" t="s">
        <v>165</v>
      </c>
    </row>
    <row r="42" ht="15.75">
      <c r="A42" s="199"/>
    </row>
  </sheetData>
  <sheetProtection/>
  <mergeCells count="36">
    <mergeCell ref="D40:F40"/>
    <mergeCell ref="A4:F4"/>
    <mergeCell ref="B24:B25"/>
    <mergeCell ref="C24:C25"/>
    <mergeCell ref="D24:D25"/>
    <mergeCell ref="E24:E25"/>
    <mergeCell ref="F24:F25"/>
    <mergeCell ref="B28:B29"/>
    <mergeCell ref="C28:C29"/>
    <mergeCell ref="D28:D29"/>
    <mergeCell ref="E28:E29"/>
    <mergeCell ref="F28:F29"/>
    <mergeCell ref="C16:C17"/>
    <mergeCell ref="D16:D17"/>
    <mergeCell ref="E16:E17"/>
    <mergeCell ref="F16:F17"/>
    <mergeCell ref="B30:B31"/>
    <mergeCell ref="C30:C31"/>
    <mergeCell ref="D30:D31"/>
    <mergeCell ref="E30:E31"/>
    <mergeCell ref="F30:F31"/>
    <mergeCell ref="A7:A8"/>
    <mergeCell ref="B7:C7"/>
    <mergeCell ref="E7:E8"/>
    <mergeCell ref="F7:F8"/>
    <mergeCell ref="B16:B17"/>
    <mergeCell ref="B26:B27"/>
    <mergeCell ref="C26:C27"/>
    <mergeCell ref="D26:D27"/>
    <mergeCell ref="E26:E27"/>
    <mergeCell ref="F26:F27"/>
    <mergeCell ref="B22:B23"/>
    <mergeCell ref="C22:C23"/>
    <mergeCell ref="D22:D23"/>
    <mergeCell ref="E22:E23"/>
    <mergeCell ref="F22:F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3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36.125" style="198" bestFit="1" customWidth="1"/>
    <col min="2" max="2" width="8.75390625" style="198" bestFit="1" customWidth="1"/>
    <col min="3" max="3" width="8.625" style="198" bestFit="1" customWidth="1"/>
    <col min="4" max="4" width="6.625" style="198" bestFit="1" customWidth="1"/>
    <col min="5" max="16384" width="9.125" style="198" customWidth="1"/>
  </cols>
  <sheetData>
    <row r="1" ht="15.75">
      <c r="A1" s="207" t="s">
        <v>279</v>
      </c>
    </row>
    <row r="2" ht="15.75">
      <c r="A2" s="207" t="s">
        <v>278</v>
      </c>
    </row>
    <row r="3" ht="15.75">
      <c r="A3" s="199"/>
    </row>
    <row r="4" spans="1:6" ht="15">
      <c r="A4" s="277" t="s">
        <v>8</v>
      </c>
      <c r="B4" s="277"/>
      <c r="C4" s="277"/>
      <c r="D4" s="277"/>
      <c r="E4" s="277"/>
      <c r="F4" s="277"/>
    </row>
    <row r="5" ht="15.75">
      <c r="A5" s="199" t="s">
        <v>249</v>
      </c>
    </row>
    <row r="6" ht="16.5" thickBot="1">
      <c r="A6" s="199"/>
    </row>
    <row r="7" spans="1:6" ht="32.25" thickBot="1">
      <c r="A7" s="247" t="s">
        <v>87</v>
      </c>
      <c r="B7" s="251" t="s">
        <v>36</v>
      </c>
      <c r="C7" s="253"/>
      <c r="D7" s="211" t="s">
        <v>277</v>
      </c>
      <c r="E7" s="247" t="s">
        <v>38</v>
      </c>
      <c r="F7" s="247" t="s">
        <v>39</v>
      </c>
    </row>
    <row r="8" spans="1:6" ht="31.5">
      <c r="A8" s="282"/>
      <c r="B8" s="213" t="s">
        <v>276</v>
      </c>
      <c r="C8" s="211" t="s">
        <v>275</v>
      </c>
      <c r="D8" s="213" t="s">
        <v>244</v>
      </c>
      <c r="E8" s="282"/>
      <c r="F8" s="282"/>
    </row>
    <row r="9" spans="1:6" ht="16.5" thickBot="1">
      <c r="A9" s="248"/>
      <c r="B9" s="206" t="s">
        <v>274</v>
      </c>
      <c r="C9" s="206" t="s">
        <v>273</v>
      </c>
      <c r="D9" s="217"/>
      <c r="E9" s="248"/>
      <c r="F9" s="248"/>
    </row>
    <row r="10" spans="1:6" ht="16.5" thickBot="1">
      <c r="A10" s="209">
        <v>1</v>
      </c>
      <c r="B10" s="206">
        <v>2</v>
      </c>
      <c r="C10" s="206">
        <v>3</v>
      </c>
      <c r="D10" s="206">
        <v>4</v>
      </c>
      <c r="E10" s="206">
        <v>5</v>
      </c>
      <c r="F10" s="206">
        <v>6</v>
      </c>
    </row>
    <row r="11" spans="1:6" ht="48" thickBot="1">
      <c r="A11" s="214" t="s">
        <v>272</v>
      </c>
      <c r="B11" s="206" t="s">
        <v>44</v>
      </c>
      <c r="C11" s="206" t="s">
        <v>44</v>
      </c>
      <c r="D11" s="206" t="s">
        <v>44</v>
      </c>
      <c r="E11" s="206" t="s">
        <v>44</v>
      </c>
      <c r="F11" s="206"/>
    </row>
    <row r="12" spans="1:6" ht="16.5" thickBot="1">
      <c r="A12" s="214" t="s">
        <v>62</v>
      </c>
      <c r="B12" s="206"/>
      <c r="C12" s="206"/>
      <c r="D12" s="206"/>
      <c r="E12" s="206"/>
      <c r="F12" s="206"/>
    </row>
    <row r="13" spans="1:6" ht="32.25" thickBot="1">
      <c r="A13" s="214" t="s">
        <v>271</v>
      </c>
      <c r="B13" s="206">
        <v>7</v>
      </c>
      <c r="C13" s="206">
        <v>7</v>
      </c>
      <c r="D13" s="206"/>
      <c r="E13" s="206" t="s">
        <v>75</v>
      </c>
      <c r="F13" s="206">
        <v>2</v>
      </c>
    </row>
    <row r="14" spans="1:6" ht="32.25" thickBot="1">
      <c r="A14" s="214" t="s">
        <v>270</v>
      </c>
      <c r="B14" s="206">
        <v>7</v>
      </c>
      <c r="C14" s="206">
        <v>7</v>
      </c>
      <c r="D14" s="206"/>
      <c r="E14" s="206" t="s">
        <v>75</v>
      </c>
      <c r="F14" s="206">
        <v>2</v>
      </c>
    </row>
    <row r="15" spans="1:6" ht="16.5" thickBot="1">
      <c r="A15" s="214" t="s">
        <v>269</v>
      </c>
      <c r="B15" s="206" t="s">
        <v>44</v>
      </c>
      <c r="C15" s="206" t="s">
        <v>44</v>
      </c>
      <c r="D15" s="206" t="s">
        <v>44</v>
      </c>
      <c r="E15" s="206" t="s">
        <v>44</v>
      </c>
      <c r="F15" s="206"/>
    </row>
    <row r="16" spans="1:6" ht="16.5" thickBot="1">
      <c r="A16" s="214" t="s">
        <v>62</v>
      </c>
      <c r="B16" s="206"/>
      <c r="C16" s="206"/>
      <c r="D16" s="206"/>
      <c r="E16" s="206"/>
      <c r="F16" s="206"/>
    </row>
    <row r="17" spans="1:6" ht="32.25" thickBot="1">
      <c r="A17" s="214" t="s">
        <v>268</v>
      </c>
      <c r="B17" s="206">
        <v>14</v>
      </c>
      <c r="C17" s="206">
        <v>14</v>
      </c>
      <c r="D17" s="206"/>
      <c r="E17" s="206" t="s">
        <v>75</v>
      </c>
      <c r="F17" s="206">
        <v>2</v>
      </c>
    </row>
    <row r="18" spans="1:6" ht="32.25" thickBot="1">
      <c r="A18" s="214" t="s">
        <v>267</v>
      </c>
      <c r="B18" s="206" t="s">
        <v>44</v>
      </c>
      <c r="C18" s="206" t="s">
        <v>44</v>
      </c>
      <c r="D18" s="206"/>
      <c r="E18" s="206" t="s">
        <v>75</v>
      </c>
      <c r="F18" s="206"/>
    </row>
    <row r="19" spans="1:6" ht="32.25" thickBot="1">
      <c r="A19" s="214" t="s">
        <v>266</v>
      </c>
      <c r="B19" s="206">
        <v>7</v>
      </c>
      <c r="C19" s="206">
        <v>7</v>
      </c>
      <c r="D19" s="206"/>
      <c r="E19" s="206" t="s">
        <v>44</v>
      </c>
      <c r="F19" s="206" t="s">
        <v>44</v>
      </c>
    </row>
    <row r="20" spans="1:6" ht="16.5" thickBot="1">
      <c r="A20" s="214" t="s">
        <v>265</v>
      </c>
      <c r="B20" s="206"/>
      <c r="C20" s="206"/>
      <c r="D20" s="206"/>
      <c r="E20" s="206" t="s">
        <v>44</v>
      </c>
      <c r="F20" s="206" t="s">
        <v>44</v>
      </c>
    </row>
    <row r="21" spans="1:6" ht="45.75" thickBot="1">
      <c r="A21" s="215" t="s">
        <v>264</v>
      </c>
      <c r="B21" s="206">
        <v>0</v>
      </c>
      <c r="C21" s="206">
        <v>0</v>
      </c>
      <c r="D21" s="206"/>
      <c r="E21" s="206" t="s">
        <v>75</v>
      </c>
      <c r="F21" s="206"/>
    </row>
    <row r="22" spans="1:6" ht="32.25" thickBot="1">
      <c r="A22" s="214" t="s">
        <v>263</v>
      </c>
      <c r="B22" s="206"/>
      <c r="C22" s="206"/>
      <c r="D22" s="206"/>
      <c r="E22" s="206" t="s">
        <v>75</v>
      </c>
      <c r="F22" s="206"/>
    </row>
    <row r="23" spans="1:6" ht="63.75" thickBot="1">
      <c r="A23" s="214" t="s">
        <v>262</v>
      </c>
      <c r="B23" s="206">
        <v>0</v>
      </c>
      <c r="C23" s="206">
        <v>0</v>
      </c>
      <c r="D23" s="206"/>
      <c r="E23" s="206"/>
      <c r="F23" s="206"/>
    </row>
    <row r="24" spans="1:6" ht="32.25" thickBot="1">
      <c r="A24" s="214" t="s">
        <v>261</v>
      </c>
      <c r="B24" s="206"/>
      <c r="C24" s="206"/>
      <c r="D24" s="206"/>
      <c r="E24" s="206" t="s">
        <v>75</v>
      </c>
      <c r="F24" s="206"/>
    </row>
    <row r="25" spans="1:6" ht="48" thickBot="1">
      <c r="A25" s="214" t="s">
        <v>260</v>
      </c>
      <c r="B25" s="206">
        <v>0</v>
      </c>
      <c r="C25" s="206">
        <v>0</v>
      </c>
      <c r="D25" s="206"/>
      <c r="E25" s="206"/>
      <c r="F25" s="206"/>
    </row>
    <row r="26" spans="1:6" ht="32.25" thickBot="1">
      <c r="A26" s="214" t="s">
        <v>259</v>
      </c>
      <c r="B26" s="206"/>
      <c r="C26" s="206"/>
      <c r="D26" s="206"/>
      <c r="E26" s="206"/>
      <c r="F26" s="206"/>
    </row>
    <row r="27" spans="1:6" ht="32.25" thickBot="1">
      <c r="A27" s="214" t="s">
        <v>258</v>
      </c>
      <c r="B27" s="206">
        <v>0</v>
      </c>
      <c r="C27" s="206">
        <v>0</v>
      </c>
      <c r="D27" s="206"/>
      <c r="E27" s="206" t="s">
        <v>75</v>
      </c>
      <c r="F27" s="206"/>
    </row>
    <row r="28" spans="1:6" ht="16.5" thickBot="1">
      <c r="A28" s="214" t="s">
        <v>257</v>
      </c>
      <c r="B28" s="206" t="s">
        <v>44</v>
      </c>
      <c r="C28" s="206" t="s">
        <v>44</v>
      </c>
      <c r="D28" s="206" t="s">
        <v>44</v>
      </c>
      <c r="E28" s="206" t="s">
        <v>44</v>
      </c>
      <c r="F28" s="206"/>
    </row>
    <row r="29" spans="1:6" ht="16.5" thickBot="1">
      <c r="A29" s="214" t="s">
        <v>62</v>
      </c>
      <c r="B29" s="206"/>
      <c r="C29" s="206"/>
      <c r="D29" s="206"/>
      <c r="E29" s="206"/>
      <c r="F29" s="206"/>
    </row>
    <row r="30" spans="1:6" ht="31.5">
      <c r="A30" s="204" t="s">
        <v>256</v>
      </c>
      <c r="B30" s="247">
        <v>0</v>
      </c>
      <c r="C30" s="247">
        <v>0</v>
      </c>
      <c r="D30" s="247"/>
      <c r="E30" s="247" t="s">
        <v>48</v>
      </c>
      <c r="F30" s="247"/>
    </row>
    <row r="31" spans="1:6" ht="16.5" thickBot="1">
      <c r="A31" s="214" t="s">
        <v>230</v>
      </c>
      <c r="B31" s="248"/>
      <c r="C31" s="248"/>
      <c r="D31" s="248"/>
      <c r="E31" s="248"/>
      <c r="F31" s="248"/>
    </row>
    <row r="32" spans="1:6" ht="48" thickBot="1">
      <c r="A32" s="214" t="s">
        <v>255</v>
      </c>
      <c r="B32" s="206">
        <v>0</v>
      </c>
      <c r="C32" s="206">
        <v>0</v>
      </c>
      <c r="D32" s="206"/>
      <c r="E32" s="206" t="s">
        <v>75</v>
      </c>
      <c r="F32" s="206"/>
    </row>
    <row r="33" spans="1:6" ht="32.25" thickBot="1">
      <c r="A33" s="214" t="s">
        <v>254</v>
      </c>
      <c r="B33" s="206">
        <v>0</v>
      </c>
      <c r="C33" s="206">
        <v>0</v>
      </c>
      <c r="D33" s="206"/>
      <c r="E33" s="206" t="s">
        <v>75</v>
      </c>
      <c r="F33" s="206"/>
    </row>
    <row r="34" spans="1:6" ht="32.25" thickBot="1">
      <c r="A34" s="214" t="s">
        <v>253</v>
      </c>
      <c r="B34" s="206"/>
      <c r="C34" s="206"/>
      <c r="D34" s="206"/>
      <c r="E34" s="206"/>
      <c r="F34" s="206"/>
    </row>
    <row r="35" spans="1:6" ht="16.5" thickBot="1">
      <c r="A35" s="214" t="s">
        <v>252</v>
      </c>
      <c r="B35" s="206" t="s">
        <v>44</v>
      </c>
      <c r="C35" s="206" t="s">
        <v>44</v>
      </c>
      <c r="D35" s="206" t="s">
        <v>44</v>
      </c>
      <c r="E35" s="206" t="s">
        <v>44</v>
      </c>
      <c r="F35" s="206">
        <v>2</v>
      </c>
    </row>
    <row r="36" ht="15.75">
      <c r="A36" s="199"/>
    </row>
    <row r="37" ht="15.75">
      <c r="A37" s="21" t="s">
        <v>338</v>
      </c>
    </row>
    <row r="38" spans="1:5" ht="47.25" customHeight="1">
      <c r="A38" s="198" t="s">
        <v>165</v>
      </c>
      <c r="B38" s="243" t="s">
        <v>337</v>
      </c>
      <c r="C38" s="243"/>
      <c r="D38" s="243"/>
      <c r="E38" s="243"/>
    </row>
    <row r="39" ht="15.75">
      <c r="A39" s="199"/>
    </row>
  </sheetData>
  <sheetProtection/>
  <mergeCells count="11">
    <mergeCell ref="C30:C31"/>
    <mergeCell ref="D30:D31"/>
    <mergeCell ref="E30:E31"/>
    <mergeCell ref="F30:F31"/>
    <mergeCell ref="B38:E38"/>
    <mergeCell ref="A4:F4"/>
    <mergeCell ref="A7:A9"/>
    <mergeCell ref="B7:C7"/>
    <mergeCell ref="E7:E9"/>
    <mergeCell ref="F7:F9"/>
    <mergeCell ref="B30:B3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3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54.875" style="198" bestFit="1" customWidth="1"/>
    <col min="2" max="2" width="8.75390625" style="198" bestFit="1" customWidth="1"/>
    <col min="3" max="3" width="8.625" style="198" bestFit="1" customWidth="1"/>
    <col min="4" max="4" width="6.625" style="198" bestFit="1" customWidth="1"/>
    <col min="5" max="16384" width="9.125" style="198" customWidth="1"/>
  </cols>
  <sheetData>
    <row r="1" ht="15.75">
      <c r="A1" s="207" t="s">
        <v>302</v>
      </c>
    </row>
    <row r="2" ht="15.75">
      <c r="A2" s="207" t="s">
        <v>301</v>
      </c>
    </row>
    <row r="3" ht="15.75">
      <c r="A3" s="199"/>
    </row>
    <row r="4" spans="1:6" ht="15">
      <c r="A4" s="277" t="s">
        <v>8</v>
      </c>
      <c r="B4" s="277"/>
      <c r="C4" s="277"/>
      <c r="D4" s="277"/>
      <c r="E4" s="277"/>
      <c r="F4" s="277"/>
    </row>
    <row r="5" ht="15.75">
      <c r="A5" s="199" t="s">
        <v>249</v>
      </c>
    </row>
    <row r="6" ht="16.5" thickBot="1">
      <c r="A6" s="199"/>
    </row>
    <row r="7" spans="1:6" ht="32.25" thickBot="1">
      <c r="A7" s="247" t="s">
        <v>300</v>
      </c>
      <c r="B7" s="251" t="s">
        <v>36</v>
      </c>
      <c r="C7" s="253"/>
      <c r="D7" s="211" t="s">
        <v>277</v>
      </c>
      <c r="E7" s="247" t="s">
        <v>38</v>
      </c>
      <c r="F7" s="247" t="s">
        <v>39</v>
      </c>
    </row>
    <row r="8" spans="1:6" ht="31.5">
      <c r="A8" s="282"/>
      <c r="B8" s="213" t="s">
        <v>276</v>
      </c>
      <c r="C8" s="211" t="s">
        <v>275</v>
      </c>
      <c r="D8" s="213" t="s">
        <v>244</v>
      </c>
      <c r="E8" s="282"/>
      <c r="F8" s="282"/>
    </row>
    <row r="9" spans="1:6" ht="16.5" thickBot="1">
      <c r="A9" s="248"/>
      <c r="B9" s="206" t="s">
        <v>274</v>
      </c>
      <c r="C9" s="206" t="s">
        <v>273</v>
      </c>
      <c r="D9" s="217"/>
      <c r="E9" s="248"/>
      <c r="F9" s="248"/>
    </row>
    <row r="10" spans="1:6" ht="16.5" thickBot="1">
      <c r="A10" s="209">
        <v>1</v>
      </c>
      <c r="B10" s="206">
        <v>2</v>
      </c>
      <c r="C10" s="206">
        <v>3</v>
      </c>
      <c r="D10" s="206">
        <v>4</v>
      </c>
      <c r="E10" s="206">
        <v>5</v>
      </c>
      <c r="F10" s="206">
        <v>6</v>
      </c>
    </row>
    <row r="11" spans="1:6" ht="31.5">
      <c r="A11" s="204" t="s">
        <v>299</v>
      </c>
      <c r="B11" s="247">
        <v>0</v>
      </c>
      <c r="C11" s="247">
        <v>0</v>
      </c>
      <c r="D11" s="247"/>
      <c r="E11" s="247" t="s">
        <v>48</v>
      </c>
      <c r="F11" s="247"/>
    </row>
    <row r="12" spans="1:6" ht="16.5" thickBot="1">
      <c r="A12" s="214" t="s">
        <v>230</v>
      </c>
      <c r="B12" s="248"/>
      <c r="C12" s="248"/>
      <c r="D12" s="248"/>
      <c r="E12" s="248"/>
      <c r="F12" s="248"/>
    </row>
    <row r="13" spans="1:6" ht="16.5" thickBot="1">
      <c r="A13" s="214" t="s">
        <v>298</v>
      </c>
      <c r="B13" s="206" t="s">
        <v>44</v>
      </c>
      <c r="C13" s="206" t="s">
        <v>44</v>
      </c>
      <c r="D13" s="206" t="s">
        <v>44</v>
      </c>
      <c r="E13" s="206" t="s">
        <v>44</v>
      </c>
      <c r="F13" s="206"/>
    </row>
    <row r="14" spans="1:6" ht="16.5" thickBot="1">
      <c r="A14" s="214" t="s">
        <v>62</v>
      </c>
      <c r="B14" s="206"/>
      <c r="C14" s="206"/>
      <c r="D14" s="206"/>
      <c r="E14" s="206"/>
      <c r="F14" s="206"/>
    </row>
    <row r="15" spans="1:6" ht="32.25" thickBot="1">
      <c r="A15" s="214" t="s">
        <v>297</v>
      </c>
      <c r="B15" s="206">
        <v>0</v>
      </c>
      <c r="C15" s="206">
        <v>0</v>
      </c>
      <c r="D15" s="206"/>
      <c r="E15" s="206" t="s">
        <v>75</v>
      </c>
      <c r="F15" s="206"/>
    </row>
    <row r="16" spans="1:6" ht="32.25" thickBot="1">
      <c r="A16" s="214" t="s">
        <v>296</v>
      </c>
      <c r="B16" s="206">
        <v>0</v>
      </c>
      <c r="C16" s="206">
        <v>0</v>
      </c>
      <c r="D16" s="206"/>
      <c r="E16" s="206" t="s">
        <v>48</v>
      </c>
      <c r="F16" s="206"/>
    </row>
    <row r="17" spans="1:6" ht="32.25" thickBot="1">
      <c r="A17" t="s">
        <v>295</v>
      </c>
      <c r="B17" s="206">
        <v>0</v>
      </c>
      <c r="C17" s="206">
        <v>0</v>
      </c>
      <c r="D17" s="206"/>
      <c r="E17" s="206" t="s">
        <v>75</v>
      </c>
      <c r="F17" s="206" t="s">
        <v>44</v>
      </c>
    </row>
    <row r="18" spans="1:6" ht="32.25" thickBot="1">
      <c r="A18" s="214" t="s">
        <v>294</v>
      </c>
      <c r="B18" s="206">
        <v>0</v>
      </c>
      <c r="C18" s="206">
        <v>0</v>
      </c>
      <c r="D18" s="206"/>
      <c r="E18" s="206" t="s">
        <v>75</v>
      </c>
      <c r="F18" s="206"/>
    </row>
    <row r="19" spans="1:6" ht="32.25" thickBot="1">
      <c r="A19" s="214" t="s">
        <v>293</v>
      </c>
      <c r="B19" s="206">
        <v>0</v>
      </c>
      <c r="C19" s="206">
        <v>0</v>
      </c>
      <c r="D19" s="206"/>
      <c r="E19" s="206" t="s">
        <v>48</v>
      </c>
      <c r="F19" s="206"/>
    </row>
    <row r="20" spans="1:6" ht="16.5" thickBot="1">
      <c r="A20" s="214" t="s">
        <v>292</v>
      </c>
      <c r="B20" s="206">
        <v>0</v>
      </c>
      <c r="C20" s="206">
        <v>0</v>
      </c>
      <c r="D20" s="206"/>
      <c r="E20" s="206" t="s">
        <v>48</v>
      </c>
      <c r="F20" s="206"/>
    </row>
    <row r="21" spans="1:6" ht="16.5" thickBot="1">
      <c r="A21" s="215" t="s">
        <v>291</v>
      </c>
      <c r="B21" s="206" t="s">
        <v>44</v>
      </c>
      <c r="C21" s="206" t="s">
        <v>44</v>
      </c>
      <c r="D21" s="206" t="s">
        <v>44</v>
      </c>
      <c r="E21" s="206" t="s">
        <v>44</v>
      </c>
      <c r="F21" s="206"/>
    </row>
    <row r="22" spans="1:6" ht="16.5" thickBot="1">
      <c r="A22" s="214" t="s">
        <v>62</v>
      </c>
      <c r="B22" s="206"/>
      <c r="C22" s="206"/>
      <c r="D22" s="206"/>
      <c r="E22" s="206"/>
      <c r="F22" s="206"/>
    </row>
    <row r="23" spans="1:6" ht="32.25" thickBot="1">
      <c r="A23" s="214" t="s">
        <v>290</v>
      </c>
      <c r="B23" s="206">
        <v>0</v>
      </c>
      <c r="C23" s="206">
        <v>0</v>
      </c>
      <c r="D23" s="206"/>
      <c r="E23" s="206" t="s">
        <v>75</v>
      </c>
      <c r="F23" s="206"/>
    </row>
    <row r="24" spans="1:6" ht="32.25" thickBot="1">
      <c r="A24" s="214" t="s">
        <v>289</v>
      </c>
      <c r="B24" s="206" t="s">
        <v>44</v>
      </c>
      <c r="C24" s="206" t="s">
        <v>44</v>
      </c>
      <c r="D24" s="206"/>
      <c r="E24" s="206" t="s">
        <v>48</v>
      </c>
      <c r="F24" s="206"/>
    </row>
    <row r="25" spans="1:6" ht="16.5" thickBot="1">
      <c r="A25" s="214" t="s">
        <v>288</v>
      </c>
      <c r="B25" s="206"/>
      <c r="C25" s="206"/>
      <c r="D25" s="206"/>
      <c r="E25" s="206" t="s">
        <v>44</v>
      </c>
      <c r="F25" s="206" t="s">
        <v>44</v>
      </c>
    </row>
    <row r="26" spans="1:6" ht="16.5" thickBot="1">
      <c r="A26" s="214" t="s">
        <v>287</v>
      </c>
      <c r="B26" s="206"/>
      <c r="C26" s="206"/>
      <c r="D26" s="206"/>
      <c r="E26" s="206" t="s">
        <v>44</v>
      </c>
      <c r="F26" s="206" t="s">
        <v>44</v>
      </c>
    </row>
    <row r="27" spans="1:6" ht="16.5" thickBot="1">
      <c r="A27" t="s">
        <v>286</v>
      </c>
      <c r="B27" s="206"/>
      <c r="C27" s="206"/>
      <c r="D27" s="206"/>
      <c r="E27" s="206" t="s">
        <v>44</v>
      </c>
      <c r="F27" s="206" t="s">
        <v>44</v>
      </c>
    </row>
    <row r="28" spans="1:6" ht="32.25" thickBot="1">
      <c r="A28" s="214" t="s">
        <v>285</v>
      </c>
      <c r="B28" s="206">
        <v>0</v>
      </c>
      <c r="C28" s="206">
        <v>0</v>
      </c>
      <c r="D28" s="206"/>
      <c r="E28" s="206" t="s">
        <v>75</v>
      </c>
      <c r="F28" s="206"/>
    </row>
    <row r="29" spans="1:6" ht="32.25" thickBot="1">
      <c r="A29" s="214" t="s">
        <v>284</v>
      </c>
      <c r="B29" s="206"/>
      <c r="C29" s="206"/>
      <c r="D29" s="206"/>
      <c r="E29" s="206"/>
      <c r="F29" s="206"/>
    </row>
    <row r="30" spans="1:6" ht="32.25" thickBot="1">
      <c r="A30" s="214" t="s">
        <v>283</v>
      </c>
      <c r="B30" s="206" t="s">
        <v>44</v>
      </c>
      <c r="C30" s="206" t="s">
        <v>44</v>
      </c>
      <c r="D30" s="206" t="s">
        <v>44</v>
      </c>
      <c r="E30" s="206" t="s">
        <v>44</v>
      </c>
      <c r="F30" s="206"/>
    </row>
    <row r="31" spans="1:6" ht="16.5" thickBot="1">
      <c r="A31" s="214" t="s">
        <v>62</v>
      </c>
      <c r="B31" s="206"/>
      <c r="C31" s="206"/>
      <c r="D31" s="206"/>
      <c r="E31" s="206"/>
      <c r="F31" s="206"/>
    </row>
    <row r="32" spans="1:6" ht="32.25" thickBot="1">
      <c r="A32" s="214" t="s">
        <v>282</v>
      </c>
      <c r="B32" s="206">
        <v>0</v>
      </c>
      <c r="C32" s="206">
        <v>0</v>
      </c>
      <c r="D32" s="206"/>
      <c r="E32" s="206" t="s">
        <v>75</v>
      </c>
      <c r="F32" s="206"/>
    </row>
    <row r="33" spans="1:6" ht="48" thickBot="1">
      <c r="A33" s="214" t="s">
        <v>281</v>
      </c>
      <c r="B33" s="206"/>
      <c r="C33" s="206"/>
      <c r="D33" s="206"/>
      <c r="E33" s="206" t="s">
        <v>48</v>
      </c>
      <c r="F33" s="206"/>
    </row>
    <row r="34" spans="1:6" ht="16.5" thickBot="1">
      <c r="A34" s="214" t="s">
        <v>280</v>
      </c>
      <c r="B34" s="206" t="s">
        <v>44</v>
      </c>
      <c r="C34" s="206" t="s">
        <v>44</v>
      </c>
      <c r="D34" s="206" t="s">
        <v>44</v>
      </c>
      <c r="E34" s="206" t="s">
        <v>44</v>
      </c>
      <c r="F34" s="206"/>
    </row>
    <row r="35" ht="15.75">
      <c r="A35" s="199"/>
    </row>
    <row r="36" ht="15.75">
      <c r="A36" s="21" t="s">
        <v>338</v>
      </c>
    </row>
    <row r="37" spans="1:5" ht="47.25" customHeight="1">
      <c r="A37" s="198" t="s">
        <v>165</v>
      </c>
      <c r="B37" s="243" t="s">
        <v>337</v>
      </c>
      <c r="C37" s="243"/>
      <c r="D37" s="243"/>
      <c r="E37" s="243"/>
    </row>
    <row r="38" ht="15.75">
      <c r="A38" s="199"/>
    </row>
  </sheetData>
  <sheetProtection/>
  <mergeCells count="11">
    <mergeCell ref="C11:C12"/>
    <mergeCell ref="D11:D12"/>
    <mergeCell ref="E11:E12"/>
    <mergeCell ref="F11:F12"/>
    <mergeCell ref="B37:E37"/>
    <mergeCell ref="A4:F4"/>
    <mergeCell ref="A7:A9"/>
    <mergeCell ref="B7:C7"/>
    <mergeCell ref="E7:E9"/>
    <mergeCell ref="F7:F9"/>
    <mergeCell ref="B11:B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G56"/>
  <sheetViews>
    <sheetView zoomScale="80" zoomScaleNormal="80" zoomScalePageLayoutView="0" workbookViewId="0" topLeftCell="A1">
      <selection activeCell="B3" sqref="B3"/>
    </sheetView>
  </sheetViews>
  <sheetFormatPr defaultColWidth="17.875" defaultRowHeight="12.75"/>
  <cols>
    <col min="1" max="1" width="10.75390625" style="198" customWidth="1"/>
    <col min="2" max="2" width="84.25390625" style="198" customWidth="1"/>
    <col min="3" max="16384" width="17.875" style="198" customWidth="1"/>
  </cols>
  <sheetData>
    <row r="1" spans="2:7" ht="48" customHeight="1">
      <c r="B1" s="290" t="s">
        <v>304</v>
      </c>
      <c r="C1" s="290"/>
      <c r="D1" s="290"/>
      <c r="E1" s="290"/>
      <c r="F1" s="290"/>
      <c r="G1" s="290"/>
    </row>
    <row r="2" ht="15.75">
      <c r="B2" s="207" t="s">
        <v>173</v>
      </c>
    </row>
    <row r="3" ht="15.75">
      <c r="B3" s="199"/>
    </row>
    <row r="4" spans="2:7" ht="15">
      <c r="B4" s="277" t="s">
        <v>8</v>
      </c>
      <c r="C4" s="277"/>
      <c r="D4" s="277"/>
      <c r="E4" s="277"/>
      <c r="F4" s="277"/>
      <c r="G4" s="277"/>
    </row>
    <row r="5" ht="15.75">
      <c r="B5" s="199" t="s">
        <v>249</v>
      </c>
    </row>
    <row r="6" ht="16.5" thickBot="1">
      <c r="B6" s="199"/>
    </row>
    <row r="7" spans="1:7" ht="15.75" customHeight="1" thickBot="1">
      <c r="A7" s="201"/>
      <c r="B7" s="201" t="s">
        <v>171</v>
      </c>
      <c r="C7" s="251" t="s">
        <v>169</v>
      </c>
      <c r="D7" s="252"/>
      <c r="E7" s="252"/>
      <c r="F7" s="252"/>
      <c r="G7" s="253"/>
    </row>
    <row r="8" spans="1:7" ht="39" customHeight="1" thickBot="1">
      <c r="A8" s="220"/>
      <c r="B8" s="226" t="s">
        <v>303</v>
      </c>
      <c r="C8" s="206">
        <v>2013</v>
      </c>
      <c r="D8" s="206">
        <v>2014</v>
      </c>
      <c r="E8" s="206">
        <v>2015</v>
      </c>
      <c r="F8" s="206">
        <v>2016</v>
      </c>
      <c r="G8" s="206">
        <v>2017</v>
      </c>
    </row>
    <row r="9" spans="1:7" ht="48" thickBot="1">
      <c r="A9" s="216" t="s">
        <v>46</v>
      </c>
      <c r="B9" s="214" t="s">
        <v>47</v>
      </c>
      <c r="C9" s="206">
        <v>0</v>
      </c>
      <c r="D9" s="206">
        <v>0</v>
      </c>
      <c r="E9" s="206">
        <v>0</v>
      </c>
      <c r="F9" s="206">
        <v>0</v>
      </c>
      <c r="G9" s="206">
        <v>0</v>
      </c>
    </row>
    <row r="10" spans="1:7" ht="32.25" thickBot="1">
      <c r="A10" s="216" t="s">
        <v>148</v>
      </c>
      <c r="B10" s="214" t="s">
        <v>53</v>
      </c>
      <c r="C10" s="206">
        <v>0</v>
      </c>
      <c r="D10" s="206">
        <v>0</v>
      </c>
      <c r="E10" s="206">
        <v>0</v>
      </c>
      <c r="F10" s="206">
        <v>0</v>
      </c>
      <c r="G10" s="206">
        <v>0</v>
      </c>
    </row>
    <row r="11" spans="1:7" ht="48" thickBot="1">
      <c r="A11" s="216" t="s">
        <v>149</v>
      </c>
      <c r="B11" s="214" t="s">
        <v>55</v>
      </c>
      <c r="C11" s="206">
        <v>1</v>
      </c>
      <c r="D11" s="206">
        <v>1</v>
      </c>
      <c r="E11" s="206">
        <v>1</v>
      </c>
      <c r="F11" s="206">
        <v>1</v>
      </c>
      <c r="G11" s="206">
        <v>1</v>
      </c>
    </row>
    <row r="12" spans="1:7" ht="32.25" thickBot="1">
      <c r="A12" s="216" t="s">
        <v>150</v>
      </c>
      <c r="B12" s="214" t="s">
        <v>57</v>
      </c>
      <c r="C12" s="206">
        <v>4</v>
      </c>
      <c r="D12" s="206">
        <v>4</v>
      </c>
      <c r="E12" s="206">
        <v>4</v>
      </c>
      <c r="F12" s="206">
        <v>4</v>
      </c>
      <c r="G12" s="206">
        <v>4</v>
      </c>
    </row>
    <row r="13" spans="1:7" ht="32.25" thickBot="1">
      <c r="A13" s="216" t="s">
        <v>151</v>
      </c>
      <c r="B13" s="214" t="s">
        <v>59</v>
      </c>
      <c r="C13" s="206">
        <v>0</v>
      </c>
      <c r="D13" s="206">
        <v>0</v>
      </c>
      <c r="E13" s="206">
        <v>0</v>
      </c>
      <c r="F13" s="206">
        <v>0</v>
      </c>
      <c r="G13" s="206">
        <v>0</v>
      </c>
    </row>
    <row r="14" spans="1:7" ht="32.25" thickBot="1">
      <c r="A14" s="216" t="s">
        <v>63</v>
      </c>
      <c r="B14" s="214" t="s">
        <v>64</v>
      </c>
      <c r="C14" s="206">
        <v>1</v>
      </c>
      <c r="D14" s="206">
        <v>1</v>
      </c>
      <c r="E14" s="206">
        <v>1</v>
      </c>
      <c r="F14" s="206">
        <v>1</v>
      </c>
      <c r="G14" s="206">
        <v>1</v>
      </c>
    </row>
    <row r="15" spans="1:7" ht="48" thickBot="1">
      <c r="A15" s="216" t="s">
        <v>65</v>
      </c>
      <c r="B15" s="214" t="s">
        <v>66</v>
      </c>
      <c r="C15" s="206">
        <v>0</v>
      </c>
      <c r="D15" s="206">
        <v>0</v>
      </c>
      <c r="E15" s="206">
        <v>0</v>
      </c>
      <c r="F15" s="206">
        <v>0</v>
      </c>
      <c r="G15" s="206">
        <v>0</v>
      </c>
    </row>
    <row r="16" spans="1:7" ht="48" thickBot="1">
      <c r="A16" s="216" t="s">
        <v>67</v>
      </c>
      <c r="B16" s="214" t="s">
        <v>68</v>
      </c>
      <c r="C16" s="206">
        <v>0</v>
      </c>
      <c r="D16" s="206">
        <v>0</v>
      </c>
      <c r="E16" s="206">
        <v>0</v>
      </c>
      <c r="F16" s="206">
        <v>0</v>
      </c>
      <c r="G16" s="206">
        <v>0</v>
      </c>
    </row>
    <row r="17" spans="1:7" ht="48" thickBot="1">
      <c r="A17" s="216" t="s">
        <v>69</v>
      </c>
      <c r="B17" s="214" t="s">
        <v>70</v>
      </c>
      <c r="C17" s="206">
        <v>1</v>
      </c>
      <c r="D17" s="206">
        <v>1</v>
      </c>
      <c r="E17" s="206">
        <v>1</v>
      </c>
      <c r="F17" s="206">
        <v>1</v>
      </c>
      <c r="G17" s="206">
        <v>1</v>
      </c>
    </row>
    <row r="18" spans="1:7" ht="63.75" thickBot="1">
      <c r="A18" s="216" t="s">
        <v>71</v>
      </c>
      <c r="B18" s="214" t="s">
        <v>72</v>
      </c>
      <c r="C18" s="206">
        <v>1</v>
      </c>
      <c r="D18" s="206">
        <v>1</v>
      </c>
      <c r="E18" s="206">
        <v>1</v>
      </c>
      <c r="F18" s="206">
        <v>1</v>
      </c>
      <c r="G18" s="206">
        <v>1</v>
      </c>
    </row>
    <row r="19" spans="1:7" ht="63.75" thickBot="1">
      <c r="A19" s="219" t="s">
        <v>76</v>
      </c>
      <c r="B19" s="219" t="s">
        <v>77</v>
      </c>
      <c r="C19" s="206">
        <v>0</v>
      </c>
      <c r="D19" s="206">
        <v>0</v>
      </c>
      <c r="E19" s="206">
        <v>0</v>
      </c>
      <c r="F19" s="206">
        <v>0</v>
      </c>
      <c r="G19" s="206">
        <v>0</v>
      </c>
    </row>
    <row r="20" spans="1:7" ht="48" thickBot="1">
      <c r="A20" s="219" t="s">
        <v>80</v>
      </c>
      <c r="B20" s="219" t="s">
        <v>81</v>
      </c>
      <c r="C20" s="206">
        <v>0</v>
      </c>
      <c r="D20" s="206">
        <v>0</v>
      </c>
      <c r="E20" s="206">
        <v>0</v>
      </c>
      <c r="F20" s="206">
        <v>0</v>
      </c>
      <c r="G20" s="206">
        <v>0</v>
      </c>
    </row>
    <row r="21" spans="1:7" ht="60.75" thickBot="1">
      <c r="A21" s="218" t="s">
        <v>82</v>
      </c>
      <c r="B21" s="218" t="s">
        <v>83</v>
      </c>
      <c r="C21" s="206">
        <v>0</v>
      </c>
      <c r="D21" s="206">
        <v>0</v>
      </c>
      <c r="E21" s="206">
        <v>0</v>
      </c>
      <c r="F21" s="206">
        <v>0</v>
      </c>
      <c r="G21" s="206">
        <v>0</v>
      </c>
    </row>
    <row r="22" spans="1:7" ht="16.5" thickBot="1">
      <c r="A22" s="216" t="s">
        <v>332</v>
      </c>
      <c r="B22" s="214"/>
      <c r="C22" s="206"/>
      <c r="D22" s="206"/>
      <c r="E22" s="206"/>
      <c r="F22" s="206"/>
      <c r="G22" s="206"/>
    </row>
    <row r="23" spans="1:7" ht="32.25" thickBot="1">
      <c r="A23" s="216" t="s">
        <v>46</v>
      </c>
      <c r="B23" s="214" t="s">
        <v>89</v>
      </c>
      <c r="C23" s="206">
        <v>7</v>
      </c>
      <c r="D23" s="206">
        <v>7</v>
      </c>
      <c r="E23" s="206">
        <v>7</v>
      </c>
      <c r="F23" s="206">
        <v>7</v>
      </c>
      <c r="G23" s="206">
        <v>7</v>
      </c>
    </row>
    <row r="24" spans="1:7" ht="48" thickBot="1">
      <c r="A24" s="216" t="s">
        <v>49</v>
      </c>
      <c r="B24" s="214" t="s">
        <v>90</v>
      </c>
      <c r="C24" s="206">
        <v>7</v>
      </c>
      <c r="D24" s="206">
        <v>7</v>
      </c>
      <c r="E24" s="206">
        <v>7</v>
      </c>
      <c r="F24" s="206">
        <v>7</v>
      </c>
      <c r="G24" s="206">
        <v>7</v>
      </c>
    </row>
    <row r="25" spans="1:7" ht="48" thickBot="1">
      <c r="A25" s="216" t="s">
        <v>63</v>
      </c>
      <c r="B25" s="214" t="s">
        <v>92</v>
      </c>
      <c r="C25" s="206">
        <v>14</v>
      </c>
      <c r="D25" s="206">
        <v>14</v>
      </c>
      <c r="E25" s="206">
        <v>14</v>
      </c>
      <c r="F25" s="206">
        <v>14</v>
      </c>
      <c r="G25" s="206">
        <v>14</v>
      </c>
    </row>
    <row r="26" spans="1:7" ht="32.25" thickBot="1">
      <c r="A26" s="216" t="s">
        <v>153</v>
      </c>
      <c r="B26" s="214" t="s">
        <v>94</v>
      </c>
      <c r="C26" s="206">
        <v>7</v>
      </c>
      <c r="D26" s="206">
        <v>7</v>
      </c>
      <c r="E26" s="206">
        <v>7</v>
      </c>
      <c r="F26" s="206">
        <v>7</v>
      </c>
      <c r="G26" s="206">
        <v>7</v>
      </c>
    </row>
    <row r="27" spans="1:7" ht="16.5" thickBot="1">
      <c r="A27" s="216" t="s">
        <v>154</v>
      </c>
      <c r="B27" s="214" t="s">
        <v>95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</row>
    <row r="28" spans="1:7" ht="63.75" thickBot="1">
      <c r="A28" s="216" t="s">
        <v>67</v>
      </c>
      <c r="B28" s="214" t="s">
        <v>96</v>
      </c>
      <c r="C28" s="206">
        <v>0</v>
      </c>
      <c r="D28" s="206">
        <v>0</v>
      </c>
      <c r="E28" s="206">
        <v>0</v>
      </c>
      <c r="F28" s="206">
        <v>0</v>
      </c>
      <c r="G28" s="206">
        <v>0</v>
      </c>
    </row>
    <row r="29" spans="1:7" ht="111" thickBot="1">
      <c r="A29" s="216" t="s">
        <v>98</v>
      </c>
      <c r="B29" s="214" t="s">
        <v>99</v>
      </c>
      <c r="C29" s="206">
        <v>0</v>
      </c>
      <c r="D29" s="206">
        <v>0</v>
      </c>
      <c r="E29" s="206">
        <v>0</v>
      </c>
      <c r="F29" s="206">
        <v>0</v>
      </c>
      <c r="G29" s="206">
        <v>0</v>
      </c>
    </row>
    <row r="30" spans="1:7" ht="79.5" thickBot="1">
      <c r="A30" s="216" t="s">
        <v>101</v>
      </c>
      <c r="B30" s="214" t="s">
        <v>102</v>
      </c>
      <c r="C30" s="206">
        <v>0</v>
      </c>
      <c r="D30" s="206">
        <v>0</v>
      </c>
      <c r="E30" s="206">
        <v>0</v>
      </c>
      <c r="F30" s="206">
        <v>0</v>
      </c>
      <c r="G30" s="206">
        <v>0</v>
      </c>
    </row>
    <row r="31" spans="1:7" ht="48" thickBot="1">
      <c r="A31" s="216" t="s">
        <v>76</v>
      </c>
      <c r="B31" s="214" t="s">
        <v>104</v>
      </c>
      <c r="C31" s="206">
        <v>0</v>
      </c>
      <c r="D31" s="206">
        <v>0</v>
      </c>
      <c r="E31" s="206">
        <v>0</v>
      </c>
      <c r="F31" s="206">
        <v>0</v>
      </c>
      <c r="G31" s="206">
        <v>0</v>
      </c>
    </row>
    <row r="32" spans="1:7" ht="48" thickBot="1">
      <c r="A32" s="216" t="s">
        <v>76</v>
      </c>
      <c r="B32" s="214" t="s">
        <v>104</v>
      </c>
      <c r="C32" s="206">
        <v>0</v>
      </c>
      <c r="D32" s="206">
        <v>0</v>
      </c>
      <c r="E32" s="206">
        <v>0</v>
      </c>
      <c r="F32" s="206">
        <v>0</v>
      </c>
      <c r="G32" s="206">
        <v>0</v>
      </c>
    </row>
    <row r="33" spans="1:7" ht="48" thickBot="1">
      <c r="A33" s="216" t="s">
        <v>80</v>
      </c>
      <c r="B33" s="214" t="s">
        <v>106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</row>
    <row r="34" spans="1:7" ht="63.75" thickBot="1">
      <c r="A34" s="216" t="s">
        <v>82</v>
      </c>
      <c r="B34" s="214" t="s">
        <v>107</v>
      </c>
      <c r="C34" s="206">
        <v>0</v>
      </c>
      <c r="D34" s="206">
        <v>0</v>
      </c>
      <c r="E34" s="206">
        <v>0</v>
      </c>
      <c r="F34" s="206">
        <v>0</v>
      </c>
      <c r="G34" s="206">
        <v>0</v>
      </c>
    </row>
    <row r="35" spans="1:7" ht="48" thickBot="1">
      <c r="A35" s="216" t="s">
        <v>109</v>
      </c>
      <c r="B35" s="214" t="s">
        <v>110</v>
      </c>
      <c r="C35" s="206">
        <v>0</v>
      </c>
      <c r="D35" s="206">
        <v>0</v>
      </c>
      <c r="E35" s="206">
        <v>0</v>
      </c>
      <c r="F35" s="206">
        <v>0</v>
      </c>
      <c r="G35" s="206">
        <v>0</v>
      </c>
    </row>
    <row r="36" spans="1:7" ht="16.5" thickBot="1">
      <c r="A36" s="216" t="s">
        <v>333</v>
      </c>
      <c r="B36" s="214"/>
      <c r="C36" s="206"/>
      <c r="D36" s="206"/>
      <c r="E36" s="206"/>
      <c r="F36" s="206"/>
      <c r="G36" s="206"/>
    </row>
    <row r="37" spans="1:7" ht="48" thickBot="1">
      <c r="A37" s="201" t="s">
        <v>42</v>
      </c>
      <c r="B37" s="214" t="s">
        <v>115</v>
      </c>
      <c r="C37" s="206">
        <v>0</v>
      </c>
      <c r="D37" s="206">
        <v>0</v>
      </c>
      <c r="E37" s="206">
        <v>0</v>
      </c>
      <c r="F37" s="206">
        <v>0</v>
      </c>
      <c r="G37" s="206">
        <v>0</v>
      </c>
    </row>
    <row r="38" spans="1:7" ht="16.5" thickBot="1">
      <c r="A38" s="220" t="s">
        <v>46</v>
      </c>
      <c r="B38" s="214"/>
      <c r="C38" s="206"/>
      <c r="D38" s="206"/>
      <c r="E38" s="206"/>
      <c r="F38" s="206"/>
      <c r="G38" s="206"/>
    </row>
    <row r="39" spans="1:7" ht="16.5" thickBot="1">
      <c r="A39" s="216" t="s">
        <v>49</v>
      </c>
      <c r="B39" s="214"/>
      <c r="C39" s="206"/>
      <c r="D39" s="206"/>
      <c r="E39" s="206"/>
      <c r="F39" s="206"/>
      <c r="G39" s="206"/>
    </row>
    <row r="40" spans="1:7" ht="48" thickBot="1">
      <c r="A40" s="216" t="s">
        <v>63</v>
      </c>
      <c r="B40" s="214" t="s">
        <v>117</v>
      </c>
      <c r="C40" s="206">
        <v>0</v>
      </c>
      <c r="D40" s="206">
        <v>0</v>
      </c>
      <c r="E40" s="206">
        <v>0</v>
      </c>
      <c r="F40" s="206">
        <v>0</v>
      </c>
      <c r="G40" s="206">
        <v>0</v>
      </c>
    </row>
    <row r="41" spans="1:7" ht="63.75" thickBot="1">
      <c r="A41" s="216" t="s">
        <v>65</v>
      </c>
      <c r="B41" s="214" t="s">
        <v>118</v>
      </c>
      <c r="C41" s="206">
        <v>0</v>
      </c>
      <c r="D41" s="206">
        <v>0</v>
      </c>
      <c r="E41" s="206">
        <v>0</v>
      </c>
      <c r="F41" s="206">
        <v>0</v>
      </c>
      <c r="G41" s="206">
        <v>0</v>
      </c>
    </row>
    <row r="42" spans="1:7" ht="63.75" thickBot="1">
      <c r="A42" s="216" t="s">
        <v>67</v>
      </c>
      <c r="B42" s="214" t="s">
        <v>119</v>
      </c>
      <c r="C42" s="206">
        <v>0</v>
      </c>
      <c r="D42" s="206">
        <v>0</v>
      </c>
      <c r="E42" s="206">
        <v>0</v>
      </c>
      <c r="F42" s="206">
        <v>0</v>
      </c>
      <c r="G42" s="206">
        <v>0</v>
      </c>
    </row>
    <row r="43" spans="1:7" ht="63.75" thickBot="1">
      <c r="A43" s="216" t="s">
        <v>120</v>
      </c>
      <c r="B43" s="214" t="s">
        <v>121</v>
      </c>
      <c r="C43" s="206">
        <v>0</v>
      </c>
      <c r="D43" s="206">
        <v>0</v>
      </c>
      <c r="E43" s="206">
        <v>0</v>
      </c>
      <c r="F43" s="206">
        <v>0</v>
      </c>
      <c r="G43" s="206">
        <v>0</v>
      </c>
    </row>
    <row r="44" spans="1:7" ht="48" thickBot="1">
      <c r="A44" s="216" t="s">
        <v>122</v>
      </c>
      <c r="B44" s="214" t="s">
        <v>123</v>
      </c>
      <c r="C44" s="206">
        <v>0</v>
      </c>
      <c r="D44" s="206">
        <v>0</v>
      </c>
      <c r="E44" s="206">
        <v>0</v>
      </c>
      <c r="F44" s="206">
        <v>0</v>
      </c>
      <c r="G44" s="206">
        <v>0</v>
      </c>
    </row>
    <row r="45" spans="1:7" ht="32.25" thickBot="1">
      <c r="A45" s="216" t="s">
        <v>124</v>
      </c>
      <c r="B45" s="214" t="s">
        <v>125</v>
      </c>
      <c r="C45" s="206">
        <v>0</v>
      </c>
      <c r="D45" s="206">
        <v>0</v>
      </c>
      <c r="E45" s="206">
        <v>0</v>
      </c>
      <c r="F45" s="206">
        <v>0</v>
      </c>
      <c r="G45" s="206">
        <v>0</v>
      </c>
    </row>
    <row r="46" spans="1:7" ht="32.25" thickBot="1">
      <c r="A46" s="216" t="s">
        <v>98</v>
      </c>
      <c r="B46" s="214" t="s">
        <v>127</v>
      </c>
      <c r="C46" s="206">
        <v>0</v>
      </c>
      <c r="D46" s="206">
        <v>0</v>
      </c>
      <c r="E46" s="206">
        <v>0</v>
      </c>
      <c r="F46" s="206">
        <v>0</v>
      </c>
      <c r="G46" s="206">
        <v>0</v>
      </c>
    </row>
    <row r="47" spans="1:7" ht="16.5" thickBot="1">
      <c r="A47" s="216" t="s">
        <v>156</v>
      </c>
      <c r="B47" s="214" t="s">
        <v>130</v>
      </c>
      <c r="C47" s="206">
        <v>0</v>
      </c>
      <c r="D47" s="206">
        <v>0</v>
      </c>
      <c r="E47" s="206">
        <v>0</v>
      </c>
      <c r="F47" s="206">
        <v>0</v>
      </c>
      <c r="G47" s="206">
        <v>0</v>
      </c>
    </row>
    <row r="48" spans="1:7" ht="16.5" thickBot="1">
      <c r="A48" s="216" t="s">
        <v>157</v>
      </c>
      <c r="B48" s="214" t="s">
        <v>131</v>
      </c>
      <c r="C48" s="206">
        <v>0</v>
      </c>
      <c r="D48" s="206">
        <v>0</v>
      </c>
      <c r="E48" s="206">
        <v>0</v>
      </c>
      <c r="F48" s="206">
        <v>0</v>
      </c>
      <c r="G48" s="206">
        <v>0</v>
      </c>
    </row>
    <row r="49" spans="1:7" ht="32.25" thickBot="1">
      <c r="A49" s="219" t="s">
        <v>158</v>
      </c>
      <c r="B49" s="214" t="s">
        <v>132</v>
      </c>
      <c r="C49" s="206">
        <v>0</v>
      </c>
      <c r="D49" s="206">
        <v>0</v>
      </c>
      <c r="E49" s="206">
        <v>0</v>
      </c>
      <c r="F49" s="206">
        <v>0</v>
      </c>
      <c r="G49" s="206">
        <v>0</v>
      </c>
    </row>
    <row r="50" spans="1:7" ht="48" thickBot="1">
      <c r="A50" s="219" t="s">
        <v>101</v>
      </c>
      <c r="B50" s="214" t="s">
        <v>134</v>
      </c>
      <c r="C50" s="206">
        <v>0</v>
      </c>
      <c r="D50" s="206">
        <v>0</v>
      </c>
      <c r="E50" s="206">
        <v>0</v>
      </c>
      <c r="F50" s="206">
        <v>0</v>
      </c>
      <c r="G50" s="206">
        <v>0</v>
      </c>
    </row>
    <row r="51" spans="1:7" ht="32.25" thickBot="1">
      <c r="A51" s="218" t="s">
        <v>76</v>
      </c>
      <c r="B51" s="214" t="s">
        <v>136</v>
      </c>
      <c r="C51" s="206">
        <v>0</v>
      </c>
      <c r="D51" s="206">
        <v>0</v>
      </c>
      <c r="E51" s="206">
        <v>0</v>
      </c>
      <c r="F51" s="206">
        <v>0</v>
      </c>
      <c r="G51" s="206">
        <v>0</v>
      </c>
    </row>
    <row r="52" spans="1:7" ht="79.5" thickBot="1">
      <c r="A52" s="218" t="s">
        <v>137</v>
      </c>
      <c r="B52" s="224" t="s">
        <v>138</v>
      </c>
      <c r="C52" s="206">
        <v>0</v>
      </c>
      <c r="D52" s="206">
        <v>0</v>
      </c>
      <c r="E52" s="206">
        <v>0</v>
      </c>
      <c r="F52" s="206">
        <v>0</v>
      </c>
      <c r="G52" s="206">
        <v>0</v>
      </c>
    </row>
    <row r="53" spans="1:7" ht="32.25" thickBot="1">
      <c r="A53" s="218"/>
      <c r="B53" s="224" t="s">
        <v>159</v>
      </c>
      <c r="C53" s="206"/>
      <c r="D53" s="206"/>
      <c r="E53" s="206"/>
      <c r="F53" s="206"/>
      <c r="G53" s="206"/>
    </row>
    <row r="56" spans="2:5" ht="15.75">
      <c r="B56" s="21" t="s">
        <v>338</v>
      </c>
      <c r="E56" s="22" t="s">
        <v>337</v>
      </c>
    </row>
  </sheetData>
  <sheetProtection/>
  <mergeCells count="3">
    <mergeCell ref="C7:G7"/>
    <mergeCell ref="B4:G4"/>
    <mergeCell ref="B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C3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50.875" style="198" customWidth="1"/>
    <col min="2" max="2" width="9.125" style="198" customWidth="1"/>
    <col min="3" max="3" width="9.625" style="198" bestFit="1" customWidth="1"/>
    <col min="4" max="16384" width="9.125" style="198" customWidth="1"/>
  </cols>
  <sheetData>
    <row r="1" ht="15.75">
      <c r="A1" s="207" t="s">
        <v>312</v>
      </c>
    </row>
    <row r="2" ht="15">
      <c r="A2" t="s">
        <v>343</v>
      </c>
    </row>
    <row r="3" ht="15">
      <c r="A3" s="222"/>
    </row>
    <row r="4" ht="16.5" thickBot="1">
      <c r="A4" s="221"/>
    </row>
    <row r="5" spans="1:3" ht="111" thickBot="1">
      <c r="A5" s="201" t="s">
        <v>171</v>
      </c>
      <c r="B5" s="205" t="s">
        <v>215</v>
      </c>
      <c r="C5" s="205" t="s">
        <v>36</v>
      </c>
    </row>
    <row r="6" spans="1:3" ht="15.75">
      <c r="A6" s="204" t="s">
        <v>168</v>
      </c>
      <c r="B6" s="285" t="s">
        <v>334</v>
      </c>
      <c r="C6" s="247">
        <v>5.25</v>
      </c>
    </row>
    <row r="7" spans="1:3" ht="15.75">
      <c r="A7" s="204" t="s">
        <v>311</v>
      </c>
      <c r="B7" s="291"/>
      <c r="C7" s="282"/>
    </row>
    <row r="8" spans="1:3" ht="16.5" thickBot="1">
      <c r="A8" s="214" t="s">
        <v>310</v>
      </c>
      <c r="B8" s="286"/>
      <c r="C8" s="248"/>
    </row>
    <row r="9" spans="1:3" ht="15">
      <c r="A9" s="283" t="s">
        <v>309</v>
      </c>
      <c r="B9" s="285" t="s">
        <v>335</v>
      </c>
      <c r="C9" s="247">
        <v>1.6</v>
      </c>
    </row>
    <row r="10" spans="1:3" ht="15.75" thickBot="1">
      <c r="A10" s="284"/>
      <c r="B10" s="286"/>
      <c r="C10" s="248"/>
    </row>
    <row r="11" spans="1:3" ht="15">
      <c r="A11" s="283" t="s">
        <v>308</v>
      </c>
      <c r="B11" s="285" t="s">
        <v>336</v>
      </c>
      <c r="C11" s="247">
        <v>1.6</v>
      </c>
    </row>
    <row r="12" spans="1:3" ht="15.75" thickBot="1">
      <c r="A12" s="284"/>
      <c r="B12" s="286"/>
      <c r="C12" s="248"/>
    </row>
    <row r="13" spans="1:3" ht="15.75">
      <c r="A13" s="204" t="s">
        <v>307</v>
      </c>
      <c r="B13" s="285" t="s">
        <v>306</v>
      </c>
      <c r="C13" s="247">
        <v>0.442665</v>
      </c>
    </row>
    <row r="14" spans="1:3" ht="15.75">
      <c r="A14" s="204" t="s">
        <v>195</v>
      </c>
      <c r="B14" s="291"/>
      <c r="C14" s="282"/>
    </row>
    <row r="15" spans="1:3" ht="16.5" thickBot="1">
      <c r="A15" s="214"/>
      <c r="B15" s="286"/>
      <c r="C15" s="248"/>
    </row>
    <row r="16" spans="1:3" ht="15.75">
      <c r="A16" s="204" t="s">
        <v>307</v>
      </c>
      <c r="B16" s="285" t="s">
        <v>306</v>
      </c>
      <c r="C16" s="247" t="s">
        <v>331</v>
      </c>
    </row>
    <row r="17" spans="1:3" ht="15.75">
      <c r="A17" s="204" t="s">
        <v>195</v>
      </c>
      <c r="B17" s="291"/>
      <c r="C17" s="282"/>
    </row>
    <row r="18" spans="1:3" ht="16.5" thickBot="1">
      <c r="A18" s="214"/>
      <c r="B18" s="286"/>
      <c r="C18" s="248"/>
    </row>
    <row r="19" spans="1:3" ht="15.75">
      <c r="A19" s="204" t="s">
        <v>307</v>
      </c>
      <c r="B19" s="285" t="s">
        <v>306</v>
      </c>
      <c r="C19" s="247">
        <v>1.0102</v>
      </c>
    </row>
    <row r="20" spans="1:3" ht="15.75">
      <c r="A20" s="204" t="s">
        <v>195</v>
      </c>
      <c r="B20" s="291"/>
      <c r="C20" s="282"/>
    </row>
    <row r="21" spans="1:3" ht="15.75" thickBot="1">
      <c r="A21" s="215"/>
      <c r="B21" s="286"/>
      <c r="C21" s="248"/>
    </row>
    <row r="22" spans="1:3" ht="15">
      <c r="A22" s="283" t="s">
        <v>194</v>
      </c>
      <c r="B22" s="285" t="s">
        <v>305</v>
      </c>
      <c r="C22" s="247">
        <v>0</v>
      </c>
    </row>
    <row r="23" spans="1:3" ht="24.75" customHeight="1" thickBot="1">
      <c r="A23" s="284"/>
      <c r="B23" s="286" t="s">
        <v>189</v>
      </c>
      <c r="C23" s="248"/>
    </row>
    <row r="24" spans="1:3" ht="15.75">
      <c r="A24" s="204" t="s">
        <v>192</v>
      </c>
      <c r="B24" s="285" t="s">
        <v>305</v>
      </c>
      <c r="C24" s="247" t="s">
        <v>331</v>
      </c>
    </row>
    <row r="25" spans="1:3" ht="28.5" customHeight="1" thickBot="1">
      <c r="A25" s="214" t="s">
        <v>193</v>
      </c>
      <c r="B25" s="286" t="s">
        <v>189</v>
      </c>
      <c r="C25" s="248"/>
    </row>
    <row r="26" spans="1:3" ht="15.75">
      <c r="A26" s="204" t="s">
        <v>192</v>
      </c>
      <c r="B26" s="285" t="s">
        <v>305</v>
      </c>
      <c r="C26" s="247">
        <v>0</v>
      </c>
    </row>
    <row r="27" spans="1:3" ht="28.5" customHeight="1" thickBot="1">
      <c r="A27" s="214" t="s">
        <v>190</v>
      </c>
      <c r="B27" s="286" t="s">
        <v>189</v>
      </c>
      <c r="C27" s="248"/>
    </row>
    <row r="30" ht="15.75">
      <c r="A30" s="21" t="s">
        <v>338</v>
      </c>
    </row>
    <row r="31" ht="15.75">
      <c r="A31" s="223" t="s">
        <v>337</v>
      </c>
    </row>
  </sheetData>
  <sheetProtection/>
  <mergeCells count="21">
    <mergeCell ref="B6:B8"/>
    <mergeCell ref="C6:C8"/>
    <mergeCell ref="A9:A10"/>
    <mergeCell ref="B9:B10"/>
    <mergeCell ref="C9:C10"/>
    <mergeCell ref="A11:A12"/>
    <mergeCell ref="B11:B12"/>
    <mergeCell ref="C11:C12"/>
    <mergeCell ref="B13:B15"/>
    <mergeCell ref="C13:C15"/>
    <mergeCell ref="B16:B18"/>
    <mergeCell ref="C16:C18"/>
    <mergeCell ref="B19:B21"/>
    <mergeCell ref="C19:C21"/>
    <mergeCell ref="B22:B23"/>
    <mergeCell ref="B24:B25"/>
    <mergeCell ref="B26:B27"/>
    <mergeCell ref="A22:A23"/>
    <mergeCell ref="C22:C23"/>
    <mergeCell ref="C24:C25"/>
    <mergeCell ref="C26:C2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F10"/>
  <sheetViews>
    <sheetView view="pageBreakPreview" zoomScaleSheetLayoutView="100" zoomScalePageLayoutView="0" workbookViewId="0" topLeftCell="A1">
      <selection activeCell="B10" sqref="B10"/>
    </sheetView>
  </sheetViews>
  <sheetFormatPr defaultColWidth="10.75390625" defaultRowHeight="12.75"/>
  <cols>
    <col min="1" max="1" width="104.375" style="26" customWidth="1"/>
    <col min="2" max="2" width="34.375" style="26" customWidth="1"/>
    <col min="3" max="3" width="10.75390625" style="26" customWidth="1"/>
    <col min="4" max="16384" width="10.75390625" style="26" customWidth="1"/>
  </cols>
  <sheetData>
    <row r="1" s="2" customFormat="1" ht="15"/>
    <row r="2" spans="1:2" s="4" customFormat="1" ht="15.75">
      <c r="A2" s="235" t="s">
        <v>15</v>
      </c>
      <c r="B2" s="235"/>
    </row>
    <row r="3" spans="1:2" s="2" customFormat="1" ht="15">
      <c r="A3" s="236" t="s">
        <v>8</v>
      </c>
      <c r="B3" s="236"/>
    </row>
    <row r="4" spans="1:2" s="1" customFormat="1" ht="12">
      <c r="A4" s="237" t="s">
        <v>16</v>
      </c>
      <c r="B4" s="237"/>
    </row>
    <row r="5" s="2" customFormat="1" ht="13.5" customHeight="1" thickBot="1"/>
    <row r="6" spans="1:2" s="2" customFormat="1" ht="15">
      <c r="A6" s="27" t="s">
        <v>340</v>
      </c>
      <c r="B6" s="28">
        <v>64</v>
      </c>
    </row>
    <row r="7" spans="1:2" s="2" customFormat="1" ht="16.5">
      <c r="A7" s="29" t="s">
        <v>17</v>
      </c>
      <c r="B7" s="30">
        <v>399</v>
      </c>
    </row>
    <row r="8" spans="1:2" s="2" customFormat="1" ht="17.25" thickBot="1">
      <c r="A8" s="31" t="s">
        <v>18</v>
      </c>
      <c r="B8" s="32">
        <f>B7/B6</f>
        <v>6.234375</v>
      </c>
    </row>
    <row r="9" spans="1:2" s="2" customFormat="1" ht="15">
      <c r="A9" s="33"/>
      <c r="B9" s="34"/>
    </row>
    <row r="10" spans="1:6" s="37" customFormat="1" ht="30" customHeight="1">
      <c r="A10" s="21" t="s">
        <v>338</v>
      </c>
      <c r="B10" s="22" t="s">
        <v>337</v>
      </c>
      <c r="C10" s="35"/>
      <c r="D10" s="36"/>
      <c r="F10" s="38"/>
    </row>
    <row r="11" ht="3" customHeight="1"/>
  </sheetData>
  <sheetProtection/>
  <mergeCells count="3">
    <mergeCell ref="A2:B2"/>
    <mergeCell ref="A3:B3"/>
    <mergeCell ref="A4:B4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1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2" width="23.875" style="198" customWidth="1"/>
    <col min="3" max="3" width="31.75390625" style="198" customWidth="1"/>
    <col min="4" max="16384" width="9.125" style="198" customWidth="1"/>
  </cols>
  <sheetData>
    <row r="1" ht="15.75">
      <c r="A1" s="207" t="s">
        <v>320</v>
      </c>
    </row>
    <row r="2" spans="1:3" ht="54" customHeight="1">
      <c r="A2" s="281" t="s">
        <v>319</v>
      </c>
      <c r="B2" s="281"/>
      <c r="C2" s="281"/>
    </row>
    <row r="3" ht="16.5" thickBot="1">
      <c r="A3" s="199"/>
    </row>
    <row r="4" spans="1:3" ht="48" thickBot="1">
      <c r="A4" s="201" t="s">
        <v>171</v>
      </c>
      <c r="B4" s="205" t="s">
        <v>215</v>
      </c>
      <c r="C4" s="205" t="s">
        <v>36</v>
      </c>
    </row>
    <row r="5" spans="1:3" ht="94.5" customHeight="1">
      <c r="A5" s="283" t="s">
        <v>318</v>
      </c>
      <c r="B5" s="247"/>
      <c r="C5" s="247">
        <v>0.65</v>
      </c>
    </row>
    <row r="6" spans="1:3" ht="15.75" thickBot="1">
      <c r="A6" s="284"/>
      <c r="B6" s="248"/>
      <c r="C6" s="248"/>
    </row>
    <row r="7" spans="1:3" ht="79.5" thickBot="1">
      <c r="A7" s="214" t="s">
        <v>317</v>
      </c>
      <c r="B7" s="206"/>
      <c r="C7" s="206">
        <v>0.35</v>
      </c>
    </row>
    <row r="8" spans="1:3" ht="15">
      <c r="A8" s="283" t="s">
        <v>316</v>
      </c>
      <c r="B8" s="247" t="s">
        <v>314</v>
      </c>
      <c r="C8" s="247">
        <v>0</v>
      </c>
    </row>
    <row r="9" spans="1:3" ht="15.75" thickBot="1">
      <c r="A9" s="284"/>
      <c r="B9" s="248"/>
      <c r="C9" s="248"/>
    </row>
    <row r="10" spans="1:3" ht="15">
      <c r="A10" s="283" t="s">
        <v>315</v>
      </c>
      <c r="B10" s="247" t="s">
        <v>314</v>
      </c>
      <c r="C10" s="247">
        <v>0</v>
      </c>
    </row>
    <row r="11" spans="1:3" ht="15.75" thickBot="1">
      <c r="A11" s="284"/>
      <c r="B11" s="248"/>
      <c r="C11" s="248"/>
    </row>
    <row r="12" spans="1:3" ht="15">
      <c r="A12" s="283" t="s">
        <v>313</v>
      </c>
      <c r="B12" s="247">
        <v>7</v>
      </c>
      <c r="C12" s="247">
        <v>0</v>
      </c>
    </row>
    <row r="13" spans="1:3" ht="15.75" thickBot="1">
      <c r="A13" s="284"/>
      <c r="B13" s="248"/>
      <c r="C13" s="248"/>
    </row>
    <row r="14" ht="15.75">
      <c r="A14" s="199"/>
    </row>
    <row r="15" spans="1:4" ht="47.25">
      <c r="A15" s="21" t="s">
        <v>338</v>
      </c>
      <c r="C15" s="243" t="s">
        <v>337</v>
      </c>
      <c r="D15" s="243"/>
    </row>
  </sheetData>
  <sheetProtection/>
  <mergeCells count="14">
    <mergeCell ref="B12:B13"/>
    <mergeCell ref="C12:C13"/>
    <mergeCell ref="A5:A6"/>
    <mergeCell ref="B5:B6"/>
    <mergeCell ref="A8:A9"/>
    <mergeCell ref="B8:B9"/>
    <mergeCell ref="C8:C9"/>
    <mergeCell ref="A10:A11"/>
    <mergeCell ref="C15:D15"/>
    <mergeCell ref="A2:C2"/>
    <mergeCell ref="B10:B11"/>
    <mergeCell ref="C5:C6"/>
    <mergeCell ref="C10:C11"/>
    <mergeCell ref="A12:A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13"/>
  <sheetViews>
    <sheetView tabSelected="1" zoomScalePageLayoutView="0" workbookViewId="0" topLeftCell="A1">
      <selection activeCell="K25" sqref="K25"/>
    </sheetView>
  </sheetViews>
  <sheetFormatPr defaultColWidth="9.00390625" defaultRowHeight="12.75"/>
  <cols>
    <col min="1" max="1" width="9.125" style="198" customWidth="1"/>
    <col min="2" max="2" width="55.875" style="198" customWidth="1"/>
    <col min="3" max="3" width="54.875" style="198" customWidth="1"/>
    <col min="4" max="16384" width="9.125" style="198" customWidth="1"/>
  </cols>
  <sheetData>
    <row r="1" ht="15.75">
      <c r="A1" s="207" t="s">
        <v>326</v>
      </c>
    </row>
    <row r="2" spans="1:3" ht="56.25" customHeight="1">
      <c r="A2" s="281" t="s">
        <v>325</v>
      </c>
      <c r="B2" s="281"/>
      <c r="C2" s="281"/>
    </row>
    <row r="3" ht="15.75">
      <c r="A3" s="199"/>
    </row>
    <row r="4" spans="1:6" ht="15">
      <c r="A4" s="277" t="s">
        <v>8</v>
      </c>
      <c r="B4" s="277"/>
      <c r="C4" s="277"/>
      <c r="D4" s="277"/>
      <c r="E4" s="277"/>
      <c r="F4" s="277"/>
    </row>
    <row r="5" ht="15.75">
      <c r="A5" s="199" t="s">
        <v>172</v>
      </c>
    </row>
    <row r="6" ht="16.5" thickBot="1">
      <c r="A6" s="199"/>
    </row>
    <row r="7" spans="1:3" ht="16.5" thickBot="1">
      <c r="A7" s="201" t="s">
        <v>114</v>
      </c>
      <c r="B7" s="205" t="s">
        <v>324</v>
      </c>
      <c r="C7" s="205" t="s">
        <v>323</v>
      </c>
    </row>
    <row r="8" spans="1:3" ht="15.75">
      <c r="A8" s="247">
        <v>1</v>
      </c>
      <c r="B8" s="213" t="s">
        <v>322</v>
      </c>
      <c r="C8" s="247">
        <v>0</v>
      </c>
    </row>
    <row r="9" spans="1:3" ht="15.75">
      <c r="A9" s="282"/>
      <c r="B9" s="213" t="s">
        <v>321</v>
      </c>
      <c r="C9" s="282"/>
    </row>
    <row r="10" spans="1:3" ht="27" customHeight="1" thickBot="1">
      <c r="A10" s="248"/>
      <c r="B10" s="217"/>
      <c r="C10" s="248"/>
    </row>
    <row r="11" ht="15.75">
      <c r="A11" s="199"/>
    </row>
    <row r="12" spans="1:2" ht="15.75">
      <c r="A12" s="280" t="s">
        <v>338</v>
      </c>
      <c r="B12" s="280"/>
    </row>
    <row r="13" spans="1:4" ht="15.75">
      <c r="A13" s="198" t="s">
        <v>165</v>
      </c>
      <c r="C13" s="243" t="s">
        <v>337</v>
      </c>
      <c r="D13" s="243"/>
    </row>
  </sheetData>
  <sheetProtection/>
  <mergeCells count="6">
    <mergeCell ref="A8:A10"/>
    <mergeCell ref="A4:F4"/>
    <mergeCell ref="C8:C10"/>
    <mergeCell ref="A12:B12"/>
    <mergeCell ref="C13:D13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H15"/>
  <sheetViews>
    <sheetView view="pageBreakPreview" zoomScaleSheetLayoutView="100" zoomScalePageLayoutView="0" workbookViewId="0" topLeftCell="A1">
      <selection activeCell="D10" sqref="D10"/>
    </sheetView>
  </sheetViews>
  <sheetFormatPr defaultColWidth="10.75390625" defaultRowHeight="12.75" outlineLevelCol="1"/>
  <cols>
    <col min="1" max="1" width="45.25390625" style="26" customWidth="1"/>
    <col min="2" max="3" width="32.25390625" style="26" customWidth="1"/>
    <col min="4" max="4" width="23.125" style="26" bestFit="1" customWidth="1"/>
    <col min="5" max="8" width="11.125" style="26" customWidth="1" outlineLevel="1"/>
    <col min="9" max="16384" width="10.75390625" style="26" customWidth="1"/>
  </cols>
  <sheetData>
    <row r="1" ht="12.75" customHeight="1"/>
    <row r="2" spans="1:8" s="4" customFormat="1" ht="31.5" customHeight="1">
      <c r="A2" s="238" t="s">
        <v>19</v>
      </c>
      <c r="B2" s="238"/>
      <c r="C2" s="238"/>
      <c r="D2" s="238"/>
      <c r="E2" s="238"/>
      <c r="F2" s="238"/>
      <c r="G2" s="238"/>
      <c r="H2" s="238"/>
    </row>
    <row r="3" spans="1:8" s="2" customFormat="1" ht="15">
      <c r="A3" s="39"/>
      <c r="B3" s="236" t="s">
        <v>8</v>
      </c>
      <c r="C3" s="236"/>
      <c r="D3" s="39"/>
      <c r="E3" s="39"/>
      <c r="F3" s="39"/>
      <c r="G3" s="39"/>
      <c r="H3" s="39"/>
    </row>
    <row r="4" spans="1:6" s="1" customFormat="1" ht="12.75" customHeight="1">
      <c r="A4" s="40" t="s">
        <v>16</v>
      </c>
      <c r="B4" s="41"/>
      <c r="C4" s="41"/>
      <c r="D4" s="41"/>
      <c r="E4" s="41"/>
      <c r="F4" s="41"/>
    </row>
    <row r="5" s="2" customFormat="1" ht="13.5" customHeight="1" thickBot="1"/>
    <row r="6" spans="1:8" s="2" customFormat="1" ht="26.25" customHeight="1">
      <c r="A6" s="239" t="s">
        <v>20</v>
      </c>
      <c r="B6" s="241" t="s">
        <v>21</v>
      </c>
      <c r="C6" s="241" t="s">
        <v>22</v>
      </c>
      <c r="D6" s="244" t="s">
        <v>23</v>
      </c>
      <c r="E6" s="245"/>
      <c r="F6" s="245"/>
      <c r="G6" s="245"/>
      <c r="H6" s="246"/>
    </row>
    <row r="7" spans="1:8" s="2" customFormat="1" ht="41.25" customHeight="1" thickBot="1">
      <c r="A7" s="240"/>
      <c r="B7" s="242"/>
      <c r="C7" s="242"/>
      <c r="D7" s="43" t="s">
        <v>341</v>
      </c>
      <c r="E7" s="43">
        <v>2015</v>
      </c>
      <c r="F7" s="43">
        <v>2016</v>
      </c>
      <c r="G7" s="43">
        <v>2017</v>
      </c>
      <c r="H7" s="225">
        <v>2018</v>
      </c>
    </row>
    <row r="8" spans="1:8" s="2" customFormat="1" ht="46.5">
      <c r="A8" s="44" t="s">
        <v>18</v>
      </c>
      <c r="B8" s="45"/>
      <c r="C8" s="45"/>
      <c r="D8" s="46">
        <f>'1.2 (2014)'!B8</f>
        <v>6.234375</v>
      </c>
      <c r="E8" s="46">
        <v>5.25</v>
      </c>
      <c r="F8" s="42">
        <v>5.25</v>
      </c>
      <c r="G8" s="46">
        <v>5.25</v>
      </c>
      <c r="H8" s="47">
        <v>5.25</v>
      </c>
    </row>
    <row r="9" spans="1:8" s="2" customFormat="1" ht="46.5">
      <c r="A9" s="48" t="s">
        <v>24</v>
      </c>
      <c r="B9" s="49"/>
      <c r="C9" s="49"/>
      <c r="D9" s="50">
        <f>7/5</f>
        <v>1.4</v>
      </c>
      <c r="E9" s="51">
        <v>1.4</v>
      </c>
      <c r="F9" s="51">
        <v>1.4</v>
      </c>
      <c r="G9" s="51">
        <v>1.4</v>
      </c>
      <c r="H9" s="51">
        <v>1.4</v>
      </c>
    </row>
    <row r="10" spans="1:8" s="2" customFormat="1" ht="47.25" thickBot="1">
      <c r="A10" s="52" t="s">
        <v>25</v>
      </c>
      <c r="B10" s="53"/>
      <c r="C10" s="53"/>
      <c r="D10" s="54">
        <f>0.4*'2.1 (2014)'!G46+0.4*'2.2 (2014)'!G39+0.2*'2.3 (2014)'!G36</f>
        <v>1.6</v>
      </c>
      <c r="E10" s="55">
        <v>1.5999999999999999</v>
      </c>
      <c r="F10" s="55">
        <v>1.5999999999999999</v>
      </c>
      <c r="G10" s="55">
        <v>1.5999999999999999</v>
      </c>
      <c r="H10" s="55">
        <v>1.5999999999999999</v>
      </c>
    </row>
    <row r="11" spans="1:8" s="1" customFormat="1" ht="26.25" customHeight="1" thickBot="1">
      <c r="A11" s="56" t="s">
        <v>26</v>
      </c>
      <c r="B11" s="57"/>
      <c r="C11" s="57"/>
      <c r="D11" s="57" t="s">
        <v>27</v>
      </c>
      <c r="E11" s="57"/>
      <c r="F11" s="57"/>
      <c r="G11" s="57"/>
      <c r="H11" s="58"/>
    </row>
    <row r="12" s="2" customFormat="1" ht="12.75" customHeight="1"/>
    <row r="13" spans="1:8" s="37" customFormat="1" ht="30" customHeight="1">
      <c r="A13" s="21" t="s">
        <v>338</v>
      </c>
      <c r="D13" s="243" t="s">
        <v>337</v>
      </c>
      <c r="E13" s="243"/>
      <c r="F13" s="59"/>
      <c r="G13" s="59"/>
      <c r="H13" s="38"/>
    </row>
    <row r="14" s="2" customFormat="1" ht="15">
      <c r="A14" s="25"/>
    </row>
    <row r="15" s="2" customFormat="1" ht="16.5" customHeight="1">
      <c r="A15" s="2" t="s">
        <v>28</v>
      </c>
    </row>
  </sheetData>
  <sheetProtection/>
  <mergeCells count="7">
    <mergeCell ref="A2:H2"/>
    <mergeCell ref="B3:C3"/>
    <mergeCell ref="A6:A7"/>
    <mergeCell ref="B6:B7"/>
    <mergeCell ref="C6:C7"/>
    <mergeCell ref="D13:E13"/>
    <mergeCell ref="D6:H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H18"/>
  <sheetViews>
    <sheetView zoomScalePageLayoutView="0" workbookViewId="0" topLeftCell="A1">
      <selection activeCell="A3" sqref="A3"/>
    </sheetView>
  </sheetViews>
  <sheetFormatPr defaultColWidth="22.875" defaultRowHeight="12.75"/>
  <cols>
    <col min="1" max="1" width="57.00390625" style="198" customWidth="1"/>
    <col min="2" max="16384" width="22.875" style="198" customWidth="1"/>
  </cols>
  <sheetData>
    <row r="1" ht="15">
      <c r="A1" s="208" t="s">
        <v>174</v>
      </c>
    </row>
    <row r="2" ht="15.75">
      <c r="A2" s="207" t="s">
        <v>173</v>
      </c>
    </row>
    <row r="3" ht="15.75">
      <c r="A3" s="199"/>
    </row>
    <row r="4" ht="15.75">
      <c r="A4" s="199" t="s">
        <v>8</v>
      </c>
    </row>
    <row r="5" ht="15.75">
      <c r="A5" s="199" t="s">
        <v>172</v>
      </c>
    </row>
    <row r="6" ht="16.5" thickBot="1">
      <c r="A6" s="199"/>
    </row>
    <row r="7" spans="1:8" ht="119.25" customHeight="1" thickBot="1">
      <c r="A7" s="247" t="s">
        <v>171</v>
      </c>
      <c r="B7" s="249" t="s">
        <v>170</v>
      </c>
      <c r="C7" s="247" t="s">
        <v>22</v>
      </c>
      <c r="D7" s="251" t="s">
        <v>169</v>
      </c>
      <c r="E7" s="252"/>
      <c r="F7" s="252"/>
      <c r="G7" s="252"/>
      <c r="H7" s="253"/>
    </row>
    <row r="8" spans="1:8" ht="16.5" thickBot="1">
      <c r="A8" s="248"/>
      <c r="B8" s="250"/>
      <c r="C8" s="248"/>
      <c r="D8" s="206">
        <v>2014</v>
      </c>
      <c r="E8" s="206">
        <v>2015</v>
      </c>
      <c r="F8" s="206">
        <v>2016</v>
      </c>
      <c r="G8" s="206">
        <v>2017</v>
      </c>
      <c r="H8" s="206">
        <v>2018</v>
      </c>
    </row>
    <row r="9" spans="1:8" ht="32.25" thickBot="1">
      <c r="A9" s="202" t="s">
        <v>168</v>
      </c>
      <c r="B9" s="203"/>
      <c r="C9" s="203"/>
      <c r="D9" s="203"/>
      <c r="E9" s="203"/>
      <c r="F9" s="203"/>
      <c r="G9" s="203"/>
      <c r="H9" s="203"/>
    </row>
    <row r="10" spans="1:8" ht="32.25" thickBot="1">
      <c r="A10" s="204" t="s">
        <v>167</v>
      </c>
      <c r="B10" s="203"/>
      <c r="C10" s="203"/>
      <c r="D10" s="203"/>
      <c r="E10" s="203"/>
      <c r="F10" s="203"/>
      <c r="G10" s="203"/>
      <c r="H10" s="203"/>
    </row>
    <row r="11" spans="1:8" ht="32.25" thickBot="1">
      <c r="A11" s="202" t="s">
        <v>166</v>
      </c>
      <c r="B11" s="201"/>
      <c r="C11" s="201"/>
      <c r="D11" s="201"/>
      <c r="E11" s="201"/>
      <c r="F11" s="201"/>
      <c r="G11" s="201"/>
      <c r="H11" s="201"/>
    </row>
    <row r="12" ht="15.75">
      <c r="A12" s="199"/>
    </row>
    <row r="13" spans="1:4" ht="15.75">
      <c r="A13" s="21" t="s">
        <v>338</v>
      </c>
      <c r="D13" s="22" t="s">
        <v>337</v>
      </c>
    </row>
    <row r="14" ht="15">
      <c r="A14" s="198" t="s">
        <v>165</v>
      </c>
    </row>
    <row r="15" ht="15.75">
      <c r="A15" s="199"/>
    </row>
    <row r="16" ht="15">
      <c r="A16" s="198" t="s">
        <v>164</v>
      </c>
    </row>
    <row r="17" ht="15.75">
      <c r="A17" s="200" t="s">
        <v>163</v>
      </c>
    </row>
    <row r="18" ht="15.75">
      <c r="A18" s="199" t="s">
        <v>162</v>
      </c>
    </row>
  </sheetData>
  <sheetProtection/>
  <mergeCells count="4">
    <mergeCell ref="A7:A8"/>
    <mergeCell ref="B7:B8"/>
    <mergeCell ref="C7:C8"/>
    <mergeCell ref="D7:H7"/>
  </mergeCells>
  <hyperlinks>
    <hyperlink ref="A1" location="sub_4111" display="sub_4111"/>
    <hyperlink ref="B7" location="sub_4222" display="sub_4222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48"/>
  <sheetViews>
    <sheetView view="pageBreakPreview" zoomScale="75" zoomScaleSheetLayoutView="75" zoomScalePageLayoutView="0" workbookViewId="0" topLeftCell="A1">
      <selection activeCell="C36" sqref="C36"/>
    </sheetView>
  </sheetViews>
  <sheetFormatPr defaultColWidth="10.75390625" defaultRowHeight="12.75" outlineLevelCol="1"/>
  <cols>
    <col min="1" max="1" width="4.625" style="66" customWidth="1"/>
    <col min="2" max="2" width="53.125" style="26" customWidth="1"/>
    <col min="3" max="3" width="25.75390625" style="26" customWidth="1"/>
    <col min="4" max="4" width="23.375" style="26" customWidth="1" outlineLevel="1"/>
    <col min="5" max="5" width="14.75390625" style="26" customWidth="1" outlineLevel="1"/>
    <col min="6" max="6" width="16.00390625" style="26" customWidth="1" outlineLevel="1"/>
    <col min="7" max="7" width="16.375" style="26" customWidth="1" outlineLevel="1"/>
    <col min="8" max="16384" width="10.75390625" style="26" customWidth="1"/>
  </cols>
  <sheetData>
    <row r="1" spans="1:5" s="1" customFormat="1" ht="12" customHeight="1">
      <c r="A1" s="60"/>
      <c r="E1" s="1" t="s">
        <v>29</v>
      </c>
    </row>
    <row r="2" spans="1:5" s="1" customFormat="1" ht="12">
      <c r="A2" s="60"/>
      <c r="E2" s="1" t="s">
        <v>1</v>
      </c>
    </row>
    <row r="3" spans="1:5" s="1" customFormat="1" ht="12">
      <c r="A3" s="60"/>
      <c r="E3" s="1" t="s">
        <v>2</v>
      </c>
    </row>
    <row r="4" spans="1:5" s="62" customFormat="1" ht="12">
      <c r="A4" s="61"/>
      <c r="E4" s="1" t="s">
        <v>3</v>
      </c>
    </row>
    <row r="5" spans="1:5" s="62" customFormat="1" ht="12">
      <c r="A5" s="61"/>
      <c r="E5" s="1" t="s">
        <v>4</v>
      </c>
    </row>
    <row r="6" spans="1:5" s="62" customFormat="1" ht="12">
      <c r="A6" s="61"/>
      <c r="E6" s="1" t="s">
        <v>5</v>
      </c>
    </row>
    <row r="7" s="62" customFormat="1" ht="15" customHeight="1">
      <c r="A7" s="61"/>
    </row>
    <row r="8" spans="1:7" s="65" customFormat="1" ht="15.75">
      <c r="A8" s="63" t="s">
        <v>6</v>
      </c>
      <c r="B8" s="64"/>
      <c r="C8" s="64"/>
      <c r="D8" s="64"/>
      <c r="E8" s="64"/>
      <c r="F8" s="64"/>
      <c r="G8" s="64"/>
    </row>
    <row r="9" spans="1:7" s="65" customFormat="1" ht="15" customHeight="1">
      <c r="A9" s="63" t="s">
        <v>30</v>
      </c>
      <c r="B9" s="64"/>
      <c r="C9" s="64"/>
      <c r="D9" s="64"/>
      <c r="E9" s="64"/>
      <c r="F9" s="64"/>
      <c r="G9" s="64"/>
    </row>
    <row r="10" spans="1:7" s="65" customFormat="1" ht="15" customHeight="1">
      <c r="A10" s="63" t="s">
        <v>31</v>
      </c>
      <c r="B10" s="64"/>
      <c r="C10" s="64"/>
      <c r="D10" s="64"/>
      <c r="E10" s="64"/>
      <c r="F10" s="64"/>
      <c r="G10" s="64"/>
    </row>
    <row r="11" ht="8.25" customHeight="1"/>
    <row r="12" spans="1:7" ht="15.75">
      <c r="A12" s="63" t="s">
        <v>32</v>
      </c>
      <c r="B12" s="64"/>
      <c r="C12" s="64"/>
      <c r="D12" s="64"/>
      <c r="E12" s="64"/>
      <c r="F12" s="64"/>
      <c r="G12" s="64"/>
    </row>
    <row r="13" spans="1:7" s="67" customFormat="1" ht="16.5" customHeight="1">
      <c r="A13" s="66"/>
      <c r="B13" s="256" t="s">
        <v>8</v>
      </c>
      <c r="C13" s="256"/>
      <c r="D13" s="256"/>
      <c r="E13" s="256"/>
      <c r="F13" s="256"/>
      <c r="G13" s="256"/>
    </row>
    <row r="14" spans="1:7" s="70" customFormat="1" ht="13.5" customHeight="1">
      <c r="A14" s="68"/>
      <c r="B14" s="69" t="s">
        <v>33</v>
      </c>
      <c r="C14" s="69"/>
      <c r="D14" s="69"/>
      <c r="E14" s="69"/>
      <c r="F14" s="69"/>
      <c r="G14" s="69"/>
    </row>
    <row r="15" ht="16.5" customHeight="1" thickBot="1"/>
    <row r="16" spans="1:7" s="71" customFormat="1" ht="15">
      <c r="A16" s="257" t="s">
        <v>34</v>
      </c>
      <c r="B16" s="259" t="s">
        <v>35</v>
      </c>
      <c r="C16" s="259" t="s">
        <v>36</v>
      </c>
      <c r="D16" s="259"/>
      <c r="E16" s="259" t="s">
        <v>37</v>
      </c>
      <c r="F16" s="259" t="s">
        <v>38</v>
      </c>
      <c r="G16" s="262" t="s">
        <v>39</v>
      </c>
    </row>
    <row r="17" spans="1:7" s="71" customFormat="1" ht="30.75" thickBot="1">
      <c r="A17" s="258"/>
      <c r="B17" s="260"/>
      <c r="C17" s="72" t="s">
        <v>40</v>
      </c>
      <c r="D17" s="72" t="s">
        <v>41</v>
      </c>
      <c r="E17" s="261"/>
      <c r="F17" s="261"/>
      <c r="G17" s="263"/>
    </row>
    <row r="18" spans="1:7" s="75" customFormat="1" ht="15.75" thickBot="1">
      <c r="A18" s="254">
        <v>1</v>
      </c>
      <c r="B18" s="255"/>
      <c r="C18" s="73">
        <v>2</v>
      </c>
      <c r="D18" s="73">
        <v>3</v>
      </c>
      <c r="E18" s="73">
        <v>4</v>
      </c>
      <c r="F18" s="73">
        <v>5</v>
      </c>
      <c r="G18" s="74">
        <v>6</v>
      </c>
    </row>
    <row r="19" spans="1:7" ht="45">
      <c r="A19" s="76" t="s">
        <v>42</v>
      </c>
      <c r="B19" s="77" t="s">
        <v>43</v>
      </c>
      <c r="C19" s="78" t="s">
        <v>44</v>
      </c>
      <c r="D19" s="78" t="s">
        <v>44</v>
      </c>
      <c r="E19" s="78" t="s">
        <v>44</v>
      </c>
      <c r="F19" s="79" t="s">
        <v>44</v>
      </c>
      <c r="G19" s="80"/>
    </row>
    <row r="20" spans="1:7" ht="15">
      <c r="A20" s="81"/>
      <c r="B20" s="82" t="s">
        <v>45</v>
      </c>
      <c r="C20" s="83"/>
      <c r="D20" s="83"/>
      <c r="E20" s="83"/>
      <c r="F20" s="84"/>
      <c r="G20" s="85"/>
    </row>
    <row r="21" spans="1:7" s="89" customFormat="1" ht="60">
      <c r="A21" s="86" t="s">
        <v>46</v>
      </c>
      <c r="B21" s="87" t="s">
        <v>47</v>
      </c>
      <c r="C21" s="88">
        <v>0</v>
      </c>
      <c r="D21" s="88">
        <v>0</v>
      </c>
      <c r="E21" s="83"/>
      <c r="F21" s="84" t="s">
        <v>48</v>
      </c>
      <c r="G21" s="85"/>
    </row>
    <row r="22" spans="1:7" s="89" customFormat="1" ht="75">
      <c r="A22" s="86" t="s">
        <v>49</v>
      </c>
      <c r="B22" s="90" t="s">
        <v>50</v>
      </c>
      <c r="C22" s="83">
        <f>SUM(C24:C27)</f>
        <v>5</v>
      </c>
      <c r="D22" s="83">
        <f>SUM(D24:D27)</f>
        <v>5</v>
      </c>
      <c r="E22" s="91">
        <f>C22/D22</f>
        <v>1</v>
      </c>
      <c r="F22" s="84" t="s">
        <v>48</v>
      </c>
      <c r="G22" s="85">
        <v>2</v>
      </c>
    </row>
    <row r="23" spans="1:7" ht="15">
      <c r="A23" s="81"/>
      <c r="B23" s="82" t="s">
        <v>51</v>
      </c>
      <c r="C23" s="83"/>
      <c r="D23" s="83"/>
      <c r="E23" s="83"/>
      <c r="F23" s="84"/>
      <c r="G23" s="85"/>
    </row>
    <row r="24" spans="1:7" ht="30">
      <c r="A24" s="86" t="s">
        <v>52</v>
      </c>
      <c r="B24" s="82" t="s">
        <v>53</v>
      </c>
      <c r="C24" s="83">
        <v>0</v>
      </c>
      <c r="D24" s="83">
        <v>0</v>
      </c>
      <c r="E24" s="83"/>
      <c r="F24" s="84" t="s">
        <v>44</v>
      </c>
      <c r="G24" s="85" t="s">
        <v>44</v>
      </c>
    </row>
    <row r="25" spans="1:7" ht="60">
      <c r="A25" s="86" t="s">
        <v>54</v>
      </c>
      <c r="B25" s="82" t="s">
        <v>55</v>
      </c>
      <c r="C25" s="83">
        <v>1</v>
      </c>
      <c r="D25" s="83">
        <v>1</v>
      </c>
      <c r="E25" s="91">
        <f>C25/D25</f>
        <v>1</v>
      </c>
      <c r="F25" s="84" t="s">
        <v>44</v>
      </c>
      <c r="G25" s="85" t="s">
        <v>44</v>
      </c>
    </row>
    <row r="26" spans="1:7" ht="30">
      <c r="A26" s="86" t="s">
        <v>56</v>
      </c>
      <c r="B26" s="82" t="s">
        <v>57</v>
      </c>
      <c r="C26" s="83">
        <v>4</v>
      </c>
      <c r="D26" s="83">
        <v>4</v>
      </c>
      <c r="E26" s="91">
        <f>C26/D26</f>
        <v>1</v>
      </c>
      <c r="F26" s="84" t="s">
        <v>44</v>
      </c>
      <c r="G26" s="85" t="s">
        <v>44</v>
      </c>
    </row>
    <row r="27" spans="1:7" ht="45">
      <c r="A27" s="86" t="s">
        <v>58</v>
      </c>
      <c r="B27" s="82" t="s">
        <v>59</v>
      </c>
      <c r="C27" s="83">
        <v>0</v>
      </c>
      <c r="D27" s="83">
        <v>0</v>
      </c>
      <c r="E27" s="83"/>
      <c r="F27" s="84" t="s">
        <v>44</v>
      </c>
      <c r="G27" s="85" t="s">
        <v>44</v>
      </c>
    </row>
    <row r="28" spans="1:7" ht="45">
      <c r="A28" s="86" t="s">
        <v>60</v>
      </c>
      <c r="B28" s="82" t="s">
        <v>61</v>
      </c>
      <c r="C28" s="83" t="s">
        <v>44</v>
      </c>
      <c r="D28" s="83" t="s">
        <v>44</v>
      </c>
      <c r="E28" s="83" t="s">
        <v>44</v>
      </c>
      <c r="F28" s="84" t="s">
        <v>44</v>
      </c>
      <c r="G28" s="85"/>
    </row>
    <row r="29" spans="1:7" ht="15">
      <c r="A29" s="81"/>
      <c r="B29" s="82" t="s">
        <v>62</v>
      </c>
      <c r="C29" s="83"/>
      <c r="D29" s="83"/>
      <c r="E29" s="83"/>
      <c r="F29" s="84"/>
      <c r="G29" s="85"/>
    </row>
    <row r="30" spans="1:7" s="89" customFormat="1" ht="45">
      <c r="A30" s="86" t="s">
        <v>63</v>
      </c>
      <c r="B30" s="90" t="s">
        <v>64</v>
      </c>
      <c r="C30" s="83">
        <v>1</v>
      </c>
      <c r="D30" s="83">
        <v>1</v>
      </c>
      <c r="E30" s="91">
        <f>C30/D30</f>
        <v>1</v>
      </c>
      <c r="F30" s="84" t="s">
        <v>48</v>
      </c>
      <c r="G30" s="85">
        <v>2</v>
      </c>
    </row>
    <row r="31" spans="1:7" s="89" customFormat="1" ht="63.75" customHeight="1">
      <c r="A31" s="86" t="s">
        <v>65</v>
      </c>
      <c r="B31" s="90" t="s">
        <v>66</v>
      </c>
      <c r="C31" s="83">
        <v>0</v>
      </c>
      <c r="D31" s="83">
        <v>0</v>
      </c>
      <c r="E31" s="83"/>
      <c r="F31" s="84" t="s">
        <v>48</v>
      </c>
      <c r="G31" s="85"/>
    </row>
    <row r="32" spans="1:7" s="89" customFormat="1" ht="58.5" customHeight="1">
      <c r="A32" s="86" t="s">
        <v>67</v>
      </c>
      <c r="B32" s="90" t="s">
        <v>68</v>
      </c>
      <c r="C32" s="83">
        <v>0</v>
      </c>
      <c r="D32" s="83">
        <v>0</v>
      </c>
      <c r="E32" s="83"/>
      <c r="F32" s="84" t="s">
        <v>48</v>
      </c>
      <c r="G32" s="85"/>
    </row>
    <row r="33" spans="1:7" s="89" customFormat="1" ht="18.75" customHeight="1">
      <c r="A33" s="86"/>
      <c r="B33" s="90"/>
      <c r="C33" s="83"/>
      <c r="D33" s="83"/>
      <c r="E33" s="83"/>
      <c r="F33" s="84"/>
      <c r="G33" s="85"/>
    </row>
    <row r="34" spans="1:7" ht="60">
      <c r="A34" s="86" t="s">
        <v>69</v>
      </c>
      <c r="B34" s="82" t="s">
        <v>70</v>
      </c>
      <c r="C34" s="83">
        <v>1</v>
      </c>
      <c r="D34" s="83">
        <v>1</v>
      </c>
      <c r="E34" s="91">
        <f>C34/D34</f>
        <v>1</v>
      </c>
      <c r="F34" s="84" t="s">
        <v>48</v>
      </c>
      <c r="G34" s="85">
        <v>2</v>
      </c>
    </row>
    <row r="35" spans="1:7" ht="18" customHeight="1">
      <c r="A35" s="86"/>
      <c r="B35" s="82"/>
      <c r="C35" s="83"/>
      <c r="D35" s="83"/>
      <c r="E35" s="83"/>
      <c r="F35" s="84"/>
      <c r="G35" s="85"/>
    </row>
    <row r="36" spans="1:7" ht="75">
      <c r="A36" s="86" t="s">
        <v>71</v>
      </c>
      <c r="B36" s="82" t="s">
        <v>72</v>
      </c>
      <c r="C36" s="83">
        <v>1</v>
      </c>
      <c r="D36" s="83">
        <v>1</v>
      </c>
      <c r="E36" s="91">
        <f>C36/D36</f>
        <v>1</v>
      </c>
      <c r="F36" s="84" t="s">
        <v>48</v>
      </c>
      <c r="G36" s="85">
        <v>2</v>
      </c>
    </row>
    <row r="37" spans="1:7" ht="17.25" customHeight="1">
      <c r="A37" s="86"/>
      <c r="B37" s="82"/>
      <c r="C37" s="83"/>
      <c r="D37" s="83"/>
      <c r="E37" s="83"/>
      <c r="F37" s="84"/>
      <c r="G37" s="85"/>
    </row>
    <row r="38" spans="1:7" s="67" customFormat="1" ht="45">
      <c r="A38" s="86" t="s">
        <v>73</v>
      </c>
      <c r="B38" s="92" t="s">
        <v>74</v>
      </c>
      <c r="C38" s="83"/>
      <c r="D38" s="83"/>
      <c r="E38" s="83"/>
      <c r="F38" s="83" t="s">
        <v>75</v>
      </c>
      <c r="G38" s="93"/>
    </row>
    <row r="39" spans="1:7" s="67" customFormat="1" ht="90">
      <c r="A39" s="86" t="s">
        <v>76</v>
      </c>
      <c r="B39" s="87" t="s">
        <v>77</v>
      </c>
      <c r="C39" s="83"/>
      <c r="D39" s="83"/>
      <c r="E39" s="83"/>
      <c r="F39" s="83"/>
      <c r="G39" s="93"/>
    </row>
    <row r="40" spans="1:7" s="67" customFormat="1" ht="17.25" customHeight="1">
      <c r="A40" s="86"/>
      <c r="B40" s="87"/>
      <c r="C40" s="83"/>
      <c r="D40" s="83"/>
      <c r="E40" s="83"/>
      <c r="F40" s="83"/>
      <c r="G40" s="93"/>
    </row>
    <row r="41" spans="1:7" ht="60">
      <c r="A41" s="86" t="s">
        <v>78</v>
      </c>
      <c r="B41" s="82" t="s">
        <v>79</v>
      </c>
      <c r="C41" s="83" t="s">
        <v>44</v>
      </c>
      <c r="D41" s="83" t="s">
        <v>44</v>
      </c>
      <c r="E41" s="83" t="s">
        <v>44</v>
      </c>
      <c r="F41" s="84" t="s">
        <v>44</v>
      </c>
      <c r="G41" s="85"/>
    </row>
    <row r="42" spans="1:7" ht="15">
      <c r="A42" s="81"/>
      <c r="B42" s="82" t="s">
        <v>62</v>
      </c>
      <c r="C42" s="83"/>
      <c r="D42" s="83"/>
      <c r="E42" s="83"/>
      <c r="F42" s="84"/>
      <c r="G42" s="85"/>
    </row>
    <row r="43" spans="1:7" s="89" customFormat="1" ht="60">
      <c r="A43" s="86" t="s">
        <v>80</v>
      </c>
      <c r="B43" s="90" t="s">
        <v>81</v>
      </c>
      <c r="C43" s="88">
        <v>0</v>
      </c>
      <c r="D43" s="88">
        <v>0</v>
      </c>
      <c r="E43" s="83"/>
      <c r="F43" s="84" t="s">
        <v>75</v>
      </c>
      <c r="G43" s="85"/>
    </row>
    <row r="44" spans="1:7" s="89" customFormat="1" ht="90">
      <c r="A44" s="86" t="s">
        <v>82</v>
      </c>
      <c r="B44" s="90" t="s">
        <v>83</v>
      </c>
      <c r="C44" s="94">
        <v>0</v>
      </c>
      <c r="D44" s="94">
        <v>0</v>
      </c>
      <c r="E44" s="83"/>
      <c r="F44" s="84" t="s">
        <v>75</v>
      </c>
      <c r="G44" s="85"/>
    </row>
    <row r="45" spans="1:7" s="89" customFormat="1" ht="15">
      <c r="A45" s="86"/>
      <c r="B45" s="90"/>
      <c r="C45" s="94"/>
      <c r="D45" s="94"/>
      <c r="E45" s="83"/>
      <c r="F45" s="84"/>
      <c r="G45" s="85"/>
    </row>
    <row r="46" spans="1:7" ht="30.75" thickBot="1">
      <c r="A46" s="95" t="s">
        <v>84</v>
      </c>
      <c r="B46" s="96" t="s">
        <v>85</v>
      </c>
      <c r="C46" s="97" t="s">
        <v>44</v>
      </c>
      <c r="D46" s="97" t="s">
        <v>44</v>
      </c>
      <c r="E46" s="97" t="s">
        <v>44</v>
      </c>
      <c r="F46" s="98" t="s">
        <v>44</v>
      </c>
      <c r="G46" s="99">
        <v>2</v>
      </c>
    </row>
    <row r="47" ht="24.75" customHeight="1"/>
    <row r="48" spans="1:8" s="20" customFormat="1" ht="30" customHeight="1">
      <c r="A48" s="100"/>
      <c r="B48" s="21" t="s">
        <v>338</v>
      </c>
      <c r="E48" s="243" t="s">
        <v>337</v>
      </c>
      <c r="F48" s="243"/>
      <c r="G48" s="59"/>
      <c r="H48" s="24"/>
    </row>
  </sheetData>
  <sheetProtection/>
  <mergeCells count="9">
    <mergeCell ref="A18:B18"/>
    <mergeCell ref="E48:F48"/>
    <mergeCell ref="B13:G13"/>
    <mergeCell ref="A16:A17"/>
    <mergeCell ref="B16:B17"/>
    <mergeCell ref="C16:D16"/>
    <mergeCell ref="E16:E17"/>
    <mergeCell ref="F16:F17"/>
    <mergeCell ref="G16:G17"/>
  </mergeCells>
  <printOptions/>
  <pageMargins left="0.3937007874015748" right="0.31496062992125984" top="0" bottom="0.1968503937007874" header="0.1968503937007874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H41"/>
  <sheetViews>
    <sheetView view="pageBreakPreview" zoomScale="75" zoomScaleSheetLayoutView="75" zoomScalePageLayoutView="0" workbookViewId="0" topLeftCell="A1">
      <selection activeCell="B24" sqref="B24"/>
    </sheetView>
  </sheetViews>
  <sheetFormatPr defaultColWidth="10.75390625" defaultRowHeight="12.75" outlineLevelCol="1"/>
  <cols>
    <col min="1" max="1" width="6.25390625" style="103" customWidth="1"/>
    <col min="2" max="2" width="63.875" style="67" customWidth="1"/>
    <col min="3" max="3" width="14.375" style="67" customWidth="1"/>
    <col min="4" max="4" width="14.375" style="67" customWidth="1" outlineLevel="1"/>
    <col min="5" max="5" width="13.25390625" style="67" customWidth="1" outlineLevel="1"/>
    <col min="6" max="7" width="15.75390625" style="67" customWidth="1" outlineLevel="1"/>
    <col min="8" max="16384" width="10.75390625" style="67" customWidth="1"/>
  </cols>
  <sheetData>
    <row r="2" spans="1:7" ht="15.75">
      <c r="A2" s="101" t="s">
        <v>86</v>
      </c>
      <c r="B2" s="102"/>
      <c r="C2" s="102"/>
      <c r="D2" s="102"/>
      <c r="E2" s="102"/>
      <c r="F2" s="102"/>
      <c r="G2" s="102"/>
    </row>
    <row r="3" spans="2:7" ht="16.5" customHeight="1">
      <c r="B3" s="256" t="s">
        <v>8</v>
      </c>
      <c r="C3" s="256"/>
      <c r="D3" s="256"/>
      <c r="E3" s="256"/>
      <c r="F3" s="256"/>
      <c r="G3" s="256"/>
    </row>
    <row r="4" spans="1:7" s="70" customFormat="1" ht="13.5" customHeight="1">
      <c r="A4" s="104"/>
      <c r="B4" s="69" t="s">
        <v>33</v>
      </c>
      <c r="C4" s="69"/>
      <c r="D4" s="69"/>
      <c r="E4" s="69"/>
      <c r="F4" s="69"/>
      <c r="G4" s="69"/>
    </row>
    <row r="5" ht="10.5" customHeight="1" thickBot="1"/>
    <row r="6" spans="1:7" s="105" customFormat="1" ht="15">
      <c r="A6" s="266" t="s">
        <v>34</v>
      </c>
      <c r="B6" s="268" t="s">
        <v>87</v>
      </c>
      <c r="C6" s="268" t="s">
        <v>36</v>
      </c>
      <c r="D6" s="268"/>
      <c r="E6" s="268" t="s">
        <v>37</v>
      </c>
      <c r="F6" s="268" t="s">
        <v>38</v>
      </c>
      <c r="G6" s="271" t="s">
        <v>39</v>
      </c>
    </row>
    <row r="7" spans="1:7" s="105" customFormat="1" ht="45.75" customHeight="1" thickBot="1">
      <c r="A7" s="267"/>
      <c r="B7" s="269"/>
      <c r="C7" s="106" t="s">
        <v>40</v>
      </c>
      <c r="D7" s="106" t="s">
        <v>41</v>
      </c>
      <c r="E7" s="270"/>
      <c r="F7" s="270"/>
      <c r="G7" s="272"/>
    </row>
    <row r="8" spans="1:7" s="109" customFormat="1" ht="15.75" thickBot="1">
      <c r="A8" s="264">
        <v>1</v>
      </c>
      <c r="B8" s="265"/>
      <c r="C8" s="107">
        <v>2</v>
      </c>
      <c r="D8" s="107">
        <v>3</v>
      </c>
      <c r="E8" s="107">
        <v>4</v>
      </c>
      <c r="F8" s="107">
        <v>5</v>
      </c>
      <c r="G8" s="108">
        <v>6</v>
      </c>
    </row>
    <row r="9" spans="1:7" ht="75">
      <c r="A9" s="110" t="s">
        <v>42</v>
      </c>
      <c r="B9" s="111" t="s">
        <v>88</v>
      </c>
      <c r="C9" s="78" t="s">
        <v>44</v>
      </c>
      <c r="D9" s="78" t="s">
        <v>44</v>
      </c>
      <c r="E9" s="78" t="s">
        <v>44</v>
      </c>
      <c r="F9" s="78" t="s">
        <v>44</v>
      </c>
      <c r="G9" s="112"/>
    </row>
    <row r="10" spans="1:7" ht="15">
      <c r="A10" s="113"/>
      <c r="B10" s="92" t="s">
        <v>45</v>
      </c>
      <c r="C10" s="83"/>
      <c r="D10" s="83"/>
      <c r="E10" s="83"/>
      <c r="F10" s="83"/>
      <c r="G10" s="93"/>
    </row>
    <row r="11" spans="1:7" s="115" customFormat="1" ht="45" customHeight="1">
      <c r="A11" s="114" t="s">
        <v>46</v>
      </c>
      <c r="B11" s="87" t="s">
        <v>89</v>
      </c>
      <c r="C11" s="83">
        <v>7</v>
      </c>
      <c r="D11" s="83">
        <v>7</v>
      </c>
      <c r="E11" s="91">
        <f>C11/D11</f>
        <v>1</v>
      </c>
      <c r="F11" s="83" t="s">
        <v>75</v>
      </c>
      <c r="G11" s="93">
        <v>2</v>
      </c>
    </row>
    <row r="12" spans="1:7" s="115" customFormat="1" ht="45">
      <c r="A12" s="114" t="s">
        <v>49</v>
      </c>
      <c r="B12" s="87" t="s">
        <v>90</v>
      </c>
      <c r="C12" s="83">
        <v>7</v>
      </c>
      <c r="D12" s="83">
        <v>7</v>
      </c>
      <c r="E12" s="91">
        <f>C12/D12</f>
        <v>1</v>
      </c>
      <c r="F12" s="83" t="s">
        <v>75</v>
      </c>
      <c r="G12" s="93">
        <v>2</v>
      </c>
    </row>
    <row r="13" spans="1:7" s="115" customFormat="1" ht="15">
      <c r="A13" s="114"/>
      <c r="B13" s="87"/>
      <c r="C13" s="83"/>
      <c r="D13" s="83"/>
      <c r="E13" s="83"/>
      <c r="F13" s="83"/>
      <c r="G13" s="93"/>
    </row>
    <row r="14" spans="1:7" ht="30">
      <c r="A14" s="116" t="s">
        <v>60</v>
      </c>
      <c r="B14" s="92" t="s">
        <v>91</v>
      </c>
      <c r="C14" s="83" t="s">
        <v>44</v>
      </c>
      <c r="D14" s="83" t="s">
        <v>44</v>
      </c>
      <c r="E14" s="83" t="s">
        <v>44</v>
      </c>
      <c r="F14" s="83" t="s">
        <v>44</v>
      </c>
      <c r="G14" s="93">
        <v>2</v>
      </c>
    </row>
    <row r="15" spans="1:7" ht="15">
      <c r="A15" s="113"/>
      <c r="B15" s="92" t="s">
        <v>62</v>
      </c>
      <c r="C15" s="83"/>
      <c r="D15" s="83"/>
      <c r="E15" s="83"/>
      <c r="F15" s="83"/>
      <c r="G15" s="93"/>
    </row>
    <row r="16" spans="1:7" s="115" customFormat="1" ht="60">
      <c r="A16" s="114" t="s">
        <v>63</v>
      </c>
      <c r="B16" s="87" t="s">
        <v>92</v>
      </c>
      <c r="C16" s="83">
        <v>14</v>
      </c>
      <c r="D16" s="83">
        <v>14</v>
      </c>
      <c r="E16" s="91">
        <f>C16/D16</f>
        <v>1</v>
      </c>
      <c r="F16" s="83" t="s">
        <v>75</v>
      </c>
      <c r="G16" s="93">
        <v>2</v>
      </c>
    </row>
    <row r="17" spans="1:7" s="115" customFormat="1" ht="45">
      <c r="A17" s="114" t="s">
        <v>65</v>
      </c>
      <c r="B17" s="87" t="s">
        <v>93</v>
      </c>
      <c r="C17" s="83" t="s">
        <v>44</v>
      </c>
      <c r="D17" s="83" t="s">
        <v>44</v>
      </c>
      <c r="E17" s="83"/>
      <c r="F17" s="83" t="s">
        <v>75</v>
      </c>
      <c r="G17" s="93"/>
    </row>
    <row r="18" spans="1:7" ht="45">
      <c r="A18" s="113" t="s">
        <v>52</v>
      </c>
      <c r="B18" s="92" t="s">
        <v>94</v>
      </c>
      <c r="C18" s="83">
        <v>7</v>
      </c>
      <c r="D18" s="83">
        <v>7</v>
      </c>
      <c r="E18" s="91">
        <f>C18/D18</f>
        <v>1</v>
      </c>
      <c r="F18" s="83" t="s">
        <v>44</v>
      </c>
      <c r="G18" s="93">
        <v>2</v>
      </c>
    </row>
    <row r="19" spans="1:7" ht="15">
      <c r="A19" s="113" t="s">
        <v>54</v>
      </c>
      <c r="B19" s="92" t="s">
        <v>95</v>
      </c>
      <c r="C19" s="83"/>
      <c r="D19" s="83"/>
      <c r="E19" s="83"/>
      <c r="F19" s="83" t="s">
        <v>44</v>
      </c>
      <c r="G19" s="93" t="s">
        <v>44</v>
      </c>
    </row>
    <row r="20" spans="1:7" s="115" customFormat="1" ht="90">
      <c r="A20" s="114" t="s">
        <v>67</v>
      </c>
      <c r="B20" s="87" t="s">
        <v>96</v>
      </c>
      <c r="C20" s="83">
        <v>0</v>
      </c>
      <c r="D20" s="83">
        <v>0</v>
      </c>
      <c r="E20" s="91"/>
      <c r="F20" s="83" t="s">
        <v>75</v>
      </c>
      <c r="G20" s="93"/>
    </row>
    <row r="21" spans="1:7" s="115" customFormat="1" ht="15">
      <c r="A21" s="114"/>
      <c r="B21" s="87"/>
      <c r="C21" s="83"/>
      <c r="D21" s="83"/>
      <c r="E21" s="83"/>
      <c r="F21" s="83"/>
      <c r="G21" s="93"/>
    </row>
    <row r="22" spans="1:7" ht="30">
      <c r="A22" s="117" t="s">
        <v>69</v>
      </c>
      <c r="B22" s="92" t="s">
        <v>97</v>
      </c>
      <c r="C22" s="83"/>
      <c r="D22" s="83"/>
      <c r="E22" s="83"/>
      <c r="F22" s="83" t="s">
        <v>75</v>
      </c>
      <c r="G22" s="93"/>
    </row>
    <row r="23" spans="1:7" ht="135">
      <c r="A23" s="114" t="s">
        <v>98</v>
      </c>
      <c r="B23" s="87" t="s">
        <v>99</v>
      </c>
      <c r="C23" s="83">
        <v>0</v>
      </c>
      <c r="D23" s="83">
        <v>0</v>
      </c>
      <c r="E23" s="83"/>
      <c r="F23" s="83"/>
      <c r="G23" s="93"/>
    </row>
    <row r="24" spans="1:7" ht="15">
      <c r="A24" s="114"/>
      <c r="B24" s="87"/>
      <c r="C24" s="83"/>
      <c r="D24" s="83"/>
      <c r="E24" s="83"/>
      <c r="F24" s="83"/>
      <c r="G24" s="93"/>
    </row>
    <row r="25" spans="1:7" ht="45">
      <c r="A25" s="117" t="s">
        <v>71</v>
      </c>
      <c r="B25" s="92" t="s">
        <v>100</v>
      </c>
      <c r="C25" s="83"/>
      <c r="D25" s="83"/>
      <c r="E25" s="83"/>
      <c r="F25" s="83" t="s">
        <v>75</v>
      </c>
      <c r="G25" s="93"/>
    </row>
    <row r="26" spans="1:7" ht="90">
      <c r="A26" s="113" t="s">
        <v>101</v>
      </c>
      <c r="B26" s="87" t="s">
        <v>102</v>
      </c>
      <c r="C26" s="83">
        <v>0</v>
      </c>
      <c r="D26" s="83">
        <v>0</v>
      </c>
      <c r="E26" s="83"/>
      <c r="F26" s="83"/>
      <c r="G26" s="93"/>
    </row>
    <row r="27" spans="1:7" ht="15">
      <c r="A27" s="113"/>
      <c r="B27" s="87"/>
      <c r="C27" s="83"/>
      <c r="D27" s="83"/>
      <c r="E27" s="83"/>
      <c r="F27" s="83"/>
      <c r="G27" s="93"/>
    </row>
    <row r="28" spans="1:7" ht="45">
      <c r="A28" s="116" t="s">
        <v>73</v>
      </c>
      <c r="B28" s="92" t="s">
        <v>103</v>
      </c>
      <c r="C28" s="118"/>
      <c r="D28" s="118"/>
      <c r="E28" s="83"/>
      <c r="F28" s="83"/>
      <c r="G28" s="93"/>
    </row>
    <row r="29" spans="1:7" ht="45">
      <c r="A29" s="113" t="s">
        <v>76</v>
      </c>
      <c r="B29" s="87" t="s">
        <v>104</v>
      </c>
      <c r="C29" s="118">
        <v>0</v>
      </c>
      <c r="D29" s="118">
        <v>0</v>
      </c>
      <c r="E29" s="83"/>
      <c r="F29" s="83" t="s">
        <v>75</v>
      </c>
      <c r="G29" s="93"/>
    </row>
    <row r="30" spans="1:7" ht="15">
      <c r="A30" s="113"/>
      <c r="B30" s="87"/>
      <c r="C30" s="118"/>
      <c r="D30" s="118"/>
      <c r="E30" s="83"/>
      <c r="F30" s="83"/>
      <c r="G30" s="93"/>
    </row>
    <row r="31" spans="1:7" ht="30">
      <c r="A31" s="116" t="s">
        <v>78</v>
      </c>
      <c r="B31" s="92" t="s">
        <v>105</v>
      </c>
      <c r="C31" s="83" t="s">
        <v>44</v>
      </c>
      <c r="D31" s="83" t="s">
        <v>44</v>
      </c>
      <c r="E31" s="83" t="s">
        <v>44</v>
      </c>
      <c r="F31" s="83" t="s">
        <v>44</v>
      </c>
      <c r="G31" s="93"/>
    </row>
    <row r="32" spans="1:7" ht="15">
      <c r="A32" s="113"/>
      <c r="B32" s="92" t="s">
        <v>62</v>
      </c>
      <c r="C32" s="83"/>
      <c r="D32" s="83"/>
      <c r="E32" s="83"/>
      <c r="F32" s="83"/>
      <c r="G32" s="93"/>
    </row>
    <row r="33" spans="1:7" s="115" customFormat="1" ht="60">
      <c r="A33" s="113" t="s">
        <v>80</v>
      </c>
      <c r="B33" s="87" t="s">
        <v>106</v>
      </c>
      <c r="C33" s="83">
        <v>0</v>
      </c>
      <c r="D33" s="83">
        <v>0</v>
      </c>
      <c r="E33" s="83"/>
      <c r="F33" s="83" t="s">
        <v>48</v>
      </c>
      <c r="G33" s="93"/>
    </row>
    <row r="34" spans="1:7" s="115" customFormat="1" ht="75">
      <c r="A34" s="113" t="s">
        <v>82</v>
      </c>
      <c r="B34" s="87" t="s">
        <v>107</v>
      </c>
      <c r="C34" s="91">
        <v>0</v>
      </c>
      <c r="D34" s="91">
        <v>0</v>
      </c>
      <c r="E34" s="83"/>
      <c r="F34" s="83" t="s">
        <v>75</v>
      </c>
      <c r="G34" s="93"/>
    </row>
    <row r="35" spans="1:7" s="115" customFormat="1" ht="15">
      <c r="A35" s="113"/>
      <c r="B35" s="87"/>
      <c r="C35" s="91"/>
      <c r="D35" s="91"/>
      <c r="E35" s="83"/>
      <c r="F35" s="83"/>
      <c r="G35" s="93"/>
    </row>
    <row r="36" spans="1:7" ht="32.25" customHeight="1">
      <c r="A36" s="117" t="s">
        <v>84</v>
      </c>
      <c r="B36" s="92" t="s">
        <v>108</v>
      </c>
      <c r="C36" s="91">
        <v>0</v>
      </c>
      <c r="D36" s="91">
        <v>0</v>
      </c>
      <c r="E36" s="83"/>
      <c r="F36" s="83" t="s">
        <v>75</v>
      </c>
      <c r="G36" s="93"/>
    </row>
    <row r="37" spans="1:7" ht="60">
      <c r="A37" s="113" t="s">
        <v>109</v>
      </c>
      <c r="B37" s="87" t="s">
        <v>110</v>
      </c>
      <c r="C37" s="91"/>
      <c r="D37" s="91"/>
      <c r="E37" s="83"/>
      <c r="F37" s="83"/>
      <c r="G37" s="93"/>
    </row>
    <row r="38" spans="1:7" ht="15">
      <c r="A38" s="113"/>
      <c r="B38" s="87"/>
      <c r="C38" s="91"/>
      <c r="D38" s="91"/>
      <c r="E38" s="83"/>
      <c r="F38" s="83"/>
      <c r="G38" s="93"/>
    </row>
    <row r="39" spans="1:7" ht="30.75" thickBot="1">
      <c r="A39" s="119" t="s">
        <v>111</v>
      </c>
      <c r="B39" s="120" t="s">
        <v>112</v>
      </c>
      <c r="C39" s="97" t="s">
        <v>44</v>
      </c>
      <c r="D39" s="97" t="s">
        <v>44</v>
      </c>
      <c r="E39" s="97" t="s">
        <v>44</v>
      </c>
      <c r="F39" s="97" t="s">
        <v>44</v>
      </c>
      <c r="G39" s="121">
        <v>2</v>
      </c>
    </row>
    <row r="40" ht="19.5" customHeight="1"/>
    <row r="41" spans="1:8" s="20" customFormat="1" ht="30" customHeight="1">
      <c r="A41" s="122"/>
      <c r="B41" s="21" t="s">
        <v>338</v>
      </c>
      <c r="E41" s="243" t="s">
        <v>337</v>
      </c>
      <c r="F41" s="243"/>
      <c r="G41" s="59"/>
      <c r="H41" s="24"/>
    </row>
  </sheetData>
  <sheetProtection/>
  <mergeCells count="9">
    <mergeCell ref="A8:B8"/>
    <mergeCell ref="E41:F41"/>
    <mergeCell ref="B3:G3"/>
    <mergeCell ref="A6:A7"/>
    <mergeCell ref="B6:B7"/>
    <mergeCell ref="C6:D6"/>
    <mergeCell ref="E6:E7"/>
    <mergeCell ref="F6:F7"/>
    <mergeCell ref="G6:G7"/>
  </mergeCells>
  <printOptions/>
  <pageMargins left="0.7874015748031497" right="0.31496062992125984" top="0.1968503937007874" bottom="0.1968503937007874" header="0.1968503937007874" footer="0.196850393700787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H41"/>
  <sheetViews>
    <sheetView view="pageBreakPreview" zoomScale="75" zoomScaleSheetLayoutView="75" zoomScalePageLayoutView="0" workbookViewId="0" topLeftCell="A1">
      <selection activeCell="B24" sqref="B24"/>
    </sheetView>
  </sheetViews>
  <sheetFormatPr defaultColWidth="10.75390625" defaultRowHeight="12.75" outlineLevelCol="1"/>
  <cols>
    <col min="1" max="1" width="5.75390625" style="103" bestFit="1" customWidth="1"/>
    <col min="2" max="2" width="64.375" style="67" customWidth="1"/>
    <col min="3" max="3" width="14.00390625" style="67" customWidth="1"/>
    <col min="4" max="7" width="14.00390625" style="67" customWidth="1" outlineLevel="1"/>
    <col min="8" max="16384" width="10.75390625" style="67" customWidth="1"/>
  </cols>
  <sheetData>
    <row r="2" spans="1:7" ht="15.75">
      <c r="A2" s="102" t="s">
        <v>113</v>
      </c>
      <c r="B2" s="102"/>
      <c r="C2" s="102"/>
      <c r="D2" s="102"/>
      <c r="E2" s="102"/>
      <c r="F2" s="102"/>
      <c r="G2" s="102"/>
    </row>
    <row r="3" spans="2:7" ht="16.5" customHeight="1">
      <c r="B3" s="256" t="s">
        <v>8</v>
      </c>
      <c r="C3" s="256"/>
      <c r="D3" s="256"/>
      <c r="E3" s="256"/>
      <c r="F3" s="256"/>
      <c r="G3" s="256"/>
    </row>
    <row r="4" spans="1:7" s="70" customFormat="1" ht="13.5" customHeight="1">
      <c r="A4" s="104"/>
      <c r="B4" s="123" t="s">
        <v>33</v>
      </c>
      <c r="C4" s="124"/>
      <c r="D4" s="123"/>
      <c r="E4" s="69"/>
      <c r="F4" s="69"/>
      <c r="G4" s="69"/>
    </row>
    <row r="5" ht="12.75" customHeight="1" thickBot="1"/>
    <row r="6" spans="1:7" s="105" customFormat="1" ht="15">
      <c r="A6" s="275" t="s">
        <v>114</v>
      </c>
      <c r="B6" s="268" t="s">
        <v>87</v>
      </c>
      <c r="C6" s="268" t="s">
        <v>36</v>
      </c>
      <c r="D6" s="268"/>
      <c r="E6" s="268" t="s">
        <v>37</v>
      </c>
      <c r="F6" s="268" t="s">
        <v>38</v>
      </c>
      <c r="G6" s="271" t="s">
        <v>39</v>
      </c>
    </row>
    <row r="7" spans="1:7" s="105" customFormat="1" ht="30.75" thickBot="1">
      <c r="A7" s="276"/>
      <c r="B7" s="269"/>
      <c r="C7" s="106" t="s">
        <v>40</v>
      </c>
      <c r="D7" s="106" t="s">
        <v>41</v>
      </c>
      <c r="E7" s="270"/>
      <c r="F7" s="270"/>
      <c r="G7" s="272"/>
    </row>
    <row r="8" spans="1:7" s="109" customFormat="1" ht="15.75" thickBot="1">
      <c r="A8" s="264">
        <v>1</v>
      </c>
      <c r="B8" s="265"/>
      <c r="C8" s="107">
        <v>2</v>
      </c>
      <c r="D8" s="107">
        <v>3</v>
      </c>
      <c r="E8" s="107">
        <v>4</v>
      </c>
      <c r="F8" s="107">
        <v>5</v>
      </c>
      <c r="G8" s="108">
        <v>6</v>
      </c>
    </row>
    <row r="9" spans="1:7" ht="45">
      <c r="A9" s="110" t="s">
        <v>42</v>
      </c>
      <c r="B9" s="111" t="s">
        <v>115</v>
      </c>
      <c r="C9" s="78">
        <v>0</v>
      </c>
      <c r="D9" s="78">
        <v>0</v>
      </c>
      <c r="E9" s="78"/>
      <c r="F9" s="78" t="s">
        <v>48</v>
      </c>
      <c r="G9" s="112"/>
    </row>
    <row r="10" spans="1:7" ht="15">
      <c r="A10" s="113"/>
      <c r="B10" s="92"/>
      <c r="C10" s="83"/>
      <c r="D10" s="83"/>
      <c r="E10" s="83"/>
      <c r="F10" s="83"/>
      <c r="G10" s="93"/>
    </row>
    <row r="11" spans="1:7" ht="15">
      <c r="A11" s="113" t="s">
        <v>60</v>
      </c>
      <c r="B11" s="92" t="s">
        <v>116</v>
      </c>
      <c r="C11" s="83" t="s">
        <v>44</v>
      </c>
      <c r="D11" s="83" t="s">
        <v>44</v>
      </c>
      <c r="E11" s="83" t="s">
        <v>44</v>
      </c>
      <c r="F11" s="83" t="s">
        <v>44</v>
      </c>
      <c r="G11" s="93"/>
    </row>
    <row r="12" spans="1:7" ht="15">
      <c r="A12" s="113"/>
      <c r="B12" s="92" t="s">
        <v>62</v>
      </c>
      <c r="C12" s="83"/>
      <c r="D12" s="83"/>
      <c r="E12" s="83"/>
      <c r="F12" s="83"/>
      <c r="G12" s="93"/>
    </row>
    <row r="13" spans="1:7" s="115" customFormat="1" ht="60">
      <c r="A13" s="114" t="s">
        <v>63</v>
      </c>
      <c r="B13" s="87" t="s">
        <v>117</v>
      </c>
      <c r="C13" s="118">
        <v>0</v>
      </c>
      <c r="D13" s="118">
        <v>0</v>
      </c>
      <c r="E13" s="83"/>
      <c r="F13" s="83" t="s">
        <v>75</v>
      </c>
      <c r="G13" s="93"/>
    </row>
    <row r="14" spans="1:7" s="115" customFormat="1" ht="75">
      <c r="A14" s="114" t="s">
        <v>65</v>
      </c>
      <c r="B14" s="87" t="s">
        <v>118</v>
      </c>
      <c r="C14" s="118">
        <v>0</v>
      </c>
      <c r="D14" s="118">
        <v>0</v>
      </c>
      <c r="E14" s="83"/>
      <c r="F14" s="83" t="s">
        <v>48</v>
      </c>
      <c r="G14" s="93"/>
    </row>
    <row r="15" spans="1:7" s="115" customFormat="1" ht="90">
      <c r="A15" s="114" t="s">
        <v>67</v>
      </c>
      <c r="B15" s="87" t="s">
        <v>119</v>
      </c>
      <c r="C15" s="94">
        <v>0</v>
      </c>
      <c r="D15" s="94">
        <v>0</v>
      </c>
      <c r="E15" s="83"/>
      <c r="F15" s="83" t="s">
        <v>75</v>
      </c>
      <c r="G15" s="125" t="s">
        <v>44</v>
      </c>
    </row>
    <row r="16" spans="1:7" s="115" customFormat="1" ht="75">
      <c r="A16" s="114" t="s">
        <v>120</v>
      </c>
      <c r="B16" s="87" t="s">
        <v>121</v>
      </c>
      <c r="C16" s="118">
        <v>0</v>
      </c>
      <c r="D16" s="118">
        <v>0</v>
      </c>
      <c r="E16" s="83"/>
      <c r="F16" s="83" t="s">
        <v>75</v>
      </c>
      <c r="G16" s="93"/>
    </row>
    <row r="17" spans="1:7" s="115" customFormat="1" ht="60">
      <c r="A17" s="114" t="s">
        <v>122</v>
      </c>
      <c r="B17" s="87" t="s">
        <v>123</v>
      </c>
      <c r="C17" s="118">
        <v>0</v>
      </c>
      <c r="D17" s="118">
        <v>0</v>
      </c>
      <c r="E17" s="83"/>
      <c r="F17" s="83" t="s">
        <v>48</v>
      </c>
      <c r="G17" s="93"/>
    </row>
    <row r="18" spans="1:7" s="115" customFormat="1" ht="45">
      <c r="A18" s="114" t="s">
        <v>124</v>
      </c>
      <c r="B18" s="87" t="s">
        <v>125</v>
      </c>
      <c r="C18" s="83">
        <v>0</v>
      </c>
      <c r="D18" s="83">
        <v>0</v>
      </c>
      <c r="E18" s="83"/>
      <c r="F18" s="83" t="s">
        <v>48</v>
      </c>
      <c r="G18" s="93"/>
    </row>
    <row r="19" spans="1:7" s="115" customFormat="1" ht="15">
      <c r="A19" s="114"/>
      <c r="B19" s="87"/>
      <c r="C19" s="83"/>
      <c r="D19" s="83"/>
      <c r="E19" s="83"/>
      <c r="F19" s="83"/>
      <c r="G19" s="93"/>
    </row>
    <row r="20" spans="1:7" ht="30">
      <c r="A20" s="113" t="s">
        <v>69</v>
      </c>
      <c r="B20" s="92" t="s">
        <v>126</v>
      </c>
      <c r="C20" s="83" t="s">
        <v>44</v>
      </c>
      <c r="D20" s="83" t="s">
        <v>44</v>
      </c>
      <c r="E20" s="83" t="s">
        <v>44</v>
      </c>
      <c r="F20" s="83" t="s">
        <v>44</v>
      </c>
      <c r="G20" s="93"/>
    </row>
    <row r="21" spans="1:7" ht="15">
      <c r="A21" s="113"/>
      <c r="B21" s="92" t="s">
        <v>62</v>
      </c>
      <c r="C21" s="83"/>
      <c r="D21" s="83"/>
      <c r="E21" s="83"/>
      <c r="F21" s="83"/>
      <c r="G21" s="93"/>
    </row>
    <row r="22" spans="1:7" s="115" customFormat="1" ht="30">
      <c r="A22" s="113" t="s">
        <v>98</v>
      </c>
      <c r="B22" s="87" t="s">
        <v>127</v>
      </c>
      <c r="C22" s="126">
        <v>0</v>
      </c>
      <c r="D22" s="126">
        <v>0</v>
      </c>
      <c r="E22" s="83"/>
      <c r="F22" s="83" t="s">
        <v>75</v>
      </c>
      <c r="G22" s="93"/>
    </row>
    <row r="23" spans="1:7" s="115" customFormat="1" ht="45">
      <c r="A23" s="113" t="s">
        <v>128</v>
      </c>
      <c r="B23" s="87" t="s">
        <v>129</v>
      </c>
      <c r="C23" s="83" t="s">
        <v>44</v>
      </c>
      <c r="D23" s="83" t="s">
        <v>44</v>
      </c>
      <c r="E23" s="83"/>
      <c r="F23" s="83" t="s">
        <v>48</v>
      </c>
      <c r="G23" s="93"/>
    </row>
    <row r="24" spans="1:7" ht="15">
      <c r="A24" s="113" t="s">
        <v>52</v>
      </c>
      <c r="B24" s="92" t="s">
        <v>130</v>
      </c>
      <c r="C24" s="83"/>
      <c r="D24" s="83"/>
      <c r="E24" s="83"/>
      <c r="F24" s="83" t="s">
        <v>44</v>
      </c>
      <c r="G24" s="93" t="s">
        <v>44</v>
      </c>
    </row>
    <row r="25" spans="1:7" ht="30">
      <c r="A25" s="113" t="s">
        <v>54</v>
      </c>
      <c r="B25" s="92" t="s">
        <v>131</v>
      </c>
      <c r="C25" s="83"/>
      <c r="D25" s="83"/>
      <c r="E25" s="83"/>
      <c r="F25" s="83" t="s">
        <v>44</v>
      </c>
      <c r="G25" s="93" t="s">
        <v>44</v>
      </c>
    </row>
    <row r="26" spans="1:7" ht="30">
      <c r="A26" s="113" t="s">
        <v>56</v>
      </c>
      <c r="B26" s="92" t="s">
        <v>132</v>
      </c>
      <c r="C26" s="83"/>
      <c r="D26" s="83"/>
      <c r="E26" s="83"/>
      <c r="F26" s="83" t="s">
        <v>44</v>
      </c>
      <c r="G26" s="93" t="s">
        <v>44</v>
      </c>
    </row>
    <row r="27" spans="1:7" ht="15">
      <c r="A27" s="113"/>
      <c r="B27" s="92"/>
      <c r="C27" s="83"/>
      <c r="D27" s="83"/>
      <c r="E27" s="83"/>
      <c r="F27" s="83"/>
      <c r="G27" s="93"/>
    </row>
    <row r="28" spans="1:7" ht="30">
      <c r="A28" s="113" t="s">
        <v>71</v>
      </c>
      <c r="B28" s="92" t="s">
        <v>133</v>
      </c>
      <c r="C28" s="83">
        <v>0</v>
      </c>
      <c r="D28" s="83">
        <v>0</v>
      </c>
      <c r="E28" s="83"/>
      <c r="F28" s="83" t="s">
        <v>75</v>
      </c>
      <c r="G28" s="93"/>
    </row>
    <row r="29" spans="1:7" ht="45">
      <c r="A29" s="113" t="s">
        <v>101</v>
      </c>
      <c r="B29" s="87" t="s">
        <v>134</v>
      </c>
      <c r="C29" s="83"/>
      <c r="D29" s="83"/>
      <c r="E29" s="83"/>
      <c r="F29" s="83"/>
      <c r="G29" s="93"/>
    </row>
    <row r="30" spans="1:7" ht="15">
      <c r="A30" s="113"/>
      <c r="B30" s="87"/>
      <c r="C30" s="83"/>
      <c r="D30" s="83"/>
      <c r="E30" s="83"/>
      <c r="F30" s="83"/>
      <c r="G30" s="93"/>
    </row>
    <row r="31" spans="1:7" ht="45">
      <c r="A31" s="113" t="s">
        <v>73</v>
      </c>
      <c r="B31" s="92" t="s">
        <v>135</v>
      </c>
      <c r="C31" s="83" t="s">
        <v>44</v>
      </c>
      <c r="D31" s="83" t="s">
        <v>44</v>
      </c>
      <c r="E31" s="83" t="s">
        <v>44</v>
      </c>
      <c r="F31" s="83" t="s">
        <v>44</v>
      </c>
      <c r="G31" s="93"/>
    </row>
    <row r="32" spans="1:7" ht="15">
      <c r="A32" s="113"/>
      <c r="B32" s="92" t="s">
        <v>62</v>
      </c>
      <c r="C32" s="83"/>
      <c r="D32" s="83"/>
      <c r="E32" s="83"/>
      <c r="F32" s="83"/>
      <c r="G32" s="93"/>
    </row>
    <row r="33" spans="1:7" s="115" customFormat="1" ht="45">
      <c r="A33" s="113" t="s">
        <v>76</v>
      </c>
      <c r="B33" s="87" t="s">
        <v>136</v>
      </c>
      <c r="C33" s="83">
        <v>0</v>
      </c>
      <c r="D33" s="83">
        <v>0</v>
      </c>
      <c r="E33" s="83"/>
      <c r="F33" s="83" t="s">
        <v>75</v>
      </c>
      <c r="G33" s="93"/>
    </row>
    <row r="34" spans="1:7" s="115" customFormat="1" ht="87.75" customHeight="1">
      <c r="A34" s="113" t="s">
        <v>137</v>
      </c>
      <c r="B34" s="127" t="s">
        <v>138</v>
      </c>
      <c r="C34" s="91">
        <v>0</v>
      </c>
      <c r="D34" s="91">
        <v>0</v>
      </c>
      <c r="E34" s="83"/>
      <c r="F34" s="83" t="s">
        <v>48</v>
      </c>
      <c r="G34" s="93"/>
    </row>
    <row r="35" spans="1:7" s="115" customFormat="1" ht="15">
      <c r="A35" s="113"/>
      <c r="B35" s="87"/>
      <c r="C35" s="91"/>
      <c r="D35" s="91"/>
      <c r="E35" s="83"/>
      <c r="F35" s="83"/>
      <c r="G35" s="93"/>
    </row>
    <row r="36" spans="1:7" ht="15.75" thickBot="1">
      <c r="A36" s="119" t="s">
        <v>78</v>
      </c>
      <c r="B36" s="120" t="s">
        <v>139</v>
      </c>
      <c r="C36" s="97" t="s">
        <v>44</v>
      </c>
      <c r="D36" s="97" t="s">
        <v>44</v>
      </c>
      <c r="E36" s="97" t="s">
        <v>44</v>
      </c>
      <c r="F36" s="97" t="s">
        <v>44</v>
      </c>
      <c r="G36" s="128">
        <v>0</v>
      </c>
    </row>
    <row r="37" ht="19.5" customHeight="1"/>
    <row r="38" spans="2:8" s="20" customFormat="1" ht="30" customHeight="1">
      <c r="B38" s="21" t="s">
        <v>338</v>
      </c>
      <c r="C38" s="22"/>
      <c r="F38" s="243" t="s">
        <v>337</v>
      </c>
      <c r="G38" s="243"/>
      <c r="H38" s="24"/>
    </row>
    <row r="39" spans="1:2" ht="15">
      <c r="A39" s="129"/>
      <c r="B39" s="130"/>
    </row>
    <row r="40" spans="1:7" s="131" customFormat="1" ht="12">
      <c r="A40" s="273" t="s">
        <v>140</v>
      </c>
      <c r="B40" s="274"/>
      <c r="C40" s="274"/>
      <c r="D40" s="274"/>
      <c r="E40" s="274"/>
      <c r="F40" s="274"/>
      <c r="G40" s="274"/>
    </row>
    <row r="41" s="131" customFormat="1" ht="3" customHeight="1">
      <c r="A41" s="104"/>
    </row>
  </sheetData>
  <sheetProtection/>
  <mergeCells count="10">
    <mergeCell ref="A8:B8"/>
    <mergeCell ref="F38:G38"/>
    <mergeCell ref="A40:G40"/>
    <mergeCell ref="B3:G3"/>
    <mergeCell ref="A6:A7"/>
    <mergeCell ref="B6:B7"/>
    <mergeCell ref="C6:D6"/>
    <mergeCell ref="E6:E7"/>
    <mergeCell ref="F6:F7"/>
    <mergeCell ref="G6:G7"/>
  </mergeCells>
  <printOptions horizontalCentered="1"/>
  <pageMargins left="0.7874015748031497" right="0.31496062992125984" top="0.1968503937007874" bottom="0.3937007874015748" header="0.1968503937007874" footer="0.1968503937007874"/>
  <pageSetup horizontalDpi="600" verticalDpi="600" orientation="portrait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G59"/>
  <sheetViews>
    <sheetView view="pageBreakPreview" zoomScaleSheetLayoutView="100" zoomScalePageLayoutView="0" workbookViewId="0" topLeftCell="A1">
      <selection activeCell="C10" sqref="C10"/>
    </sheetView>
  </sheetViews>
  <sheetFormatPr defaultColWidth="23.25390625" defaultRowHeight="12.75" outlineLevelCol="1"/>
  <cols>
    <col min="1" max="1" width="5.625" style="140" bestFit="1" customWidth="1"/>
    <col min="2" max="2" width="53.875" style="134" customWidth="1"/>
    <col min="3" max="3" width="34.125" style="134" customWidth="1"/>
    <col min="4" max="7" width="9.125" style="134" customWidth="1" outlineLevel="1"/>
    <col min="8" max="16384" width="23.25390625" style="134" customWidth="1"/>
  </cols>
  <sheetData>
    <row r="2" spans="1:7" ht="15.75">
      <c r="A2" s="132" t="s">
        <v>141</v>
      </c>
      <c r="B2" s="133"/>
      <c r="C2" s="133"/>
      <c r="D2" s="133"/>
      <c r="E2" s="133"/>
      <c r="F2" s="133"/>
      <c r="G2" s="133"/>
    </row>
    <row r="3" spans="1:7" ht="14.25" customHeight="1">
      <c r="A3" s="132" t="s">
        <v>142</v>
      </c>
      <c r="B3" s="133"/>
      <c r="C3" s="133"/>
      <c r="D3" s="133"/>
      <c r="E3" s="133"/>
      <c r="F3" s="133"/>
      <c r="G3" s="133"/>
    </row>
    <row r="4" spans="1:7" ht="14.25" customHeight="1">
      <c r="A4" s="132" t="s">
        <v>143</v>
      </c>
      <c r="B4" s="133"/>
      <c r="C4" s="133"/>
      <c r="D4" s="133"/>
      <c r="E4" s="133"/>
      <c r="F4" s="133"/>
      <c r="G4" s="133"/>
    </row>
    <row r="5" spans="1:7" s="136" customFormat="1" ht="16.5" customHeight="1">
      <c r="A5" s="135"/>
      <c r="B5" s="277" t="s">
        <v>8</v>
      </c>
      <c r="C5" s="277"/>
      <c r="D5" s="277"/>
      <c r="E5" s="277"/>
      <c r="F5" s="277"/>
      <c r="G5" s="277"/>
    </row>
    <row r="6" spans="1:7" s="139" customFormat="1" ht="13.5" customHeight="1">
      <c r="A6" s="137"/>
      <c r="B6" s="138" t="s">
        <v>33</v>
      </c>
      <c r="C6" s="138"/>
      <c r="D6" s="138"/>
      <c r="E6" s="138"/>
      <c r="F6" s="138"/>
      <c r="G6" s="138"/>
    </row>
    <row r="7" ht="8.25" customHeight="1" thickBot="1"/>
    <row r="8" spans="1:7" s="145" customFormat="1" ht="26.25" thickBot="1">
      <c r="A8" s="141" t="s">
        <v>34</v>
      </c>
      <c r="B8" s="142" t="s">
        <v>144</v>
      </c>
      <c r="C8" s="143" t="s">
        <v>23</v>
      </c>
      <c r="D8" s="142"/>
      <c r="E8" s="142"/>
      <c r="F8" s="142"/>
      <c r="G8" s="144"/>
    </row>
    <row r="9" spans="1:7" s="145" customFormat="1" ht="30.75" thickBot="1">
      <c r="A9" s="146" t="s">
        <v>145</v>
      </c>
      <c r="B9" s="147"/>
      <c r="C9" s="148" t="s">
        <v>341</v>
      </c>
      <c r="D9" s="148" t="s">
        <v>146</v>
      </c>
      <c r="E9" s="148" t="s">
        <v>327</v>
      </c>
      <c r="F9" s="148" t="s">
        <v>328</v>
      </c>
      <c r="G9" s="149" t="s">
        <v>342</v>
      </c>
    </row>
    <row r="10" spans="1:7" s="155" customFormat="1" ht="18.75">
      <c r="A10" s="150" t="s">
        <v>147</v>
      </c>
      <c r="B10" s="151"/>
      <c r="C10" s="152"/>
      <c r="D10" s="152"/>
      <c r="E10" s="153"/>
      <c r="F10" s="153"/>
      <c r="G10" s="154"/>
    </row>
    <row r="11" spans="1:7" s="160" customFormat="1" ht="38.25">
      <c r="A11" s="156" t="s">
        <v>46</v>
      </c>
      <c r="B11" s="157" t="str">
        <f>VLOOKUP($A11,'2.1 (2014)'!$A$21:$G$50,2,0)</f>
        <v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v>
      </c>
      <c r="C11" s="158">
        <f>VLOOKUP($A11,'2.1 (2014)'!$A$21:$G$50,3,0)</f>
        <v>0</v>
      </c>
      <c r="D11" s="159">
        <v>0</v>
      </c>
      <c r="E11" s="159">
        <v>0</v>
      </c>
      <c r="F11" s="159">
        <v>0</v>
      </c>
      <c r="G11" s="159">
        <v>0</v>
      </c>
    </row>
    <row r="12" spans="1:7" s="155" customFormat="1" ht="25.5">
      <c r="A12" s="156" t="s">
        <v>148</v>
      </c>
      <c r="B12" s="157" t="str">
        <f>VLOOKUP("а)",'2.1 (2014)'!$A$21:$G$50,2,0)</f>
        <v>регламенты оказания услуг и рассмотрения обращений заявителей и потребителей услуг, шт.</v>
      </c>
      <c r="C12" s="158">
        <f>VLOOKUP("а)",'2.1 (2014)'!$A$21:$G$50,3,0)</f>
        <v>0</v>
      </c>
      <c r="D12" s="161">
        <v>0</v>
      </c>
      <c r="E12" s="162">
        <v>0</v>
      </c>
      <c r="F12" s="162">
        <v>0</v>
      </c>
      <c r="G12" s="163">
        <v>0</v>
      </c>
    </row>
    <row r="13" spans="1:7" s="155" customFormat="1" ht="51">
      <c r="A13" s="156" t="s">
        <v>149</v>
      </c>
      <c r="B13" s="157" t="str">
        <f>VLOOKUP("б)",'2.1 (2014)'!$A$21:$G$50,2,0)</f>
        <v>наличие положения о деятельности структурного подразделения по работе 
с заявителями и потребителями услуг
(наличие - 1, отсутствие - 0), шт.</v>
      </c>
      <c r="C13" s="158">
        <f>VLOOKUP("б)",'2.1 (2014)'!$A$21:$G$50,3,0)</f>
        <v>1</v>
      </c>
      <c r="D13" s="161">
        <v>1</v>
      </c>
      <c r="E13" s="162">
        <v>1</v>
      </c>
      <c r="F13" s="162">
        <v>1</v>
      </c>
      <c r="G13" s="163">
        <v>1</v>
      </c>
    </row>
    <row r="14" spans="1:7" s="155" customFormat="1" ht="25.5">
      <c r="A14" s="156" t="s">
        <v>150</v>
      </c>
      <c r="B14" s="157" t="str">
        <f>VLOOKUP("в)",'2.1 (2014)'!$A$21:$G$50,2,0)</f>
        <v>должностные инструкции сотрудников, обслуживающих заявителей и потребителей услуг, шт.</v>
      </c>
      <c r="C14" s="158">
        <f>VLOOKUP("в)",'2.1 (2014)'!$A$21:$G$50,3,0)</f>
        <v>4</v>
      </c>
      <c r="D14" s="161">
        <v>4</v>
      </c>
      <c r="E14" s="162">
        <v>4</v>
      </c>
      <c r="F14" s="162">
        <v>4</v>
      </c>
      <c r="G14" s="163">
        <v>4</v>
      </c>
    </row>
    <row r="15" spans="1:7" s="155" customFormat="1" ht="38.25">
      <c r="A15" s="156" t="s">
        <v>151</v>
      </c>
      <c r="B15" s="157" t="str">
        <f>VLOOKUP("г)",'2.1 (2014)'!$A$21:$G$50,2,0)</f>
        <v>утвержденные территориальной сетевой организацией в установленном порядке формы отчетности о работе с заявителями и потребителями услуг, шт.</v>
      </c>
      <c r="C15" s="158">
        <f>VLOOKUP("г)",'2.1 (2014)'!$A$21:$G$50,3,0)</f>
        <v>0</v>
      </c>
      <c r="D15" s="161">
        <v>0</v>
      </c>
      <c r="E15" s="162">
        <v>0</v>
      </c>
      <c r="F15" s="162">
        <v>0</v>
      </c>
      <c r="G15" s="163">
        <v>0</v>
      </c>
    </row>
    <row r="16" spans="1:7" s="155" customFormat="1" ht="25.5">
      <c r="A16" s="156" t="s">
        <v>63</v>
      </c>
      <c r="B16" s="157" t="str">
        <f>VLOOKUP($A16,'2.1 (2014)'!$A$21:$G$50,2,0)</f>
        <v>Наличие единого телефонного номера для приема обращений потребителей услуг (наличие - 1, отсутствие - 0)</v>
      </c>
      <c r="C16" s="158">
        <f>VLOOKUP($A16,'2.1 (2014)'!$A$21:$G$50,3,0)</f>
        <v>1</v>
      </c>
      <c r="D16" s="161">
        <v>1</v>
      </c>
      <c r="E16" s="162">
        <v>1</v>
      </c>
      <c r="F16" s="162">
        <v>1</v>
      </c>
      <c r="G16" s="163">
        <v>1</v>
      </c>
    </row>
    <row r="17" spans="1:7" s="155" customFormat="1" ht="38.25">
      <c r="A17" s="156" t="s">
        <v>65</v>
      </c>
      <c r="B17" s="157" t="str">
        <f>VLOOKUP($A17,'2.1 (2014)'!$A$21:$G$50,2,0)</f>
        <v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v>
      </c>
      <c r="C17" s="158">
        <f>VLOOKUP($A17,'2.1 (2014)'!$A$21:$G$50,3,0)</f>
        <v>0</v>
      </c>
      <c r="D17" s="161">
        <v>0</v>
      </c>
      <c r="E17" s="162">
        <v>0</v>
      </c>
      <c r="F17" s="162">
        <v>0</v>
      </c>
      <c r="G17" s="163">
        <v>0</v>
      </c>
    </row>
    <row r="18" spans="1:7" s="155" customFormat="1" ht="38.25">
      <c r="A18" s="156" t="s">
        <v>67</v>
      </c>
      <c r="B18" s="157" t="str">
        <f>VLOOKUP($A18,'2.1 (2014)'!$A$21:$G$50,2,0)</f>
        <v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v>
      </c>
      <c r="C18" s="158">
        <f>VLOOKUP($A18,'2.1 (2014)'!$A$21:$G$50,3,0)</f>
        <v>0</v>
      </c>
      <c r="D18" s="161">
        <v>0</v>
      </c>
      <c r="E18" s="162">
        <v>0</v>
      </c>
      <c r="F18" s="162">
        <v>0</v>
      </c>
      <c r="G18" s="163">
        <v>0</v>
      </c>
    </row>
    <row r="19" spans="1:7" s="155" customFormat="1" ht="51">
      <c r="A19" s="156" t="s">
        <v>69</v>
      </c>
      <c r="B19" s="157" t="str">
        <f>VLOOKUP($A19,'2.1 (2014)'!$A$21:$G$50,2,0)</f>
        <v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v>
      </c>
      <c r="C19" s="158">
        <f>VLOOKUP($A19,'2.1 (2014)'!$A$21:$G$50,3,0)</f>
        <v>1</v>
      </c>
      <c r="D19" s="161">
        <v>1</v>
      </c>
      <c r="E19" s="162">
        <v>1</v>
      </c>
      <c r="F19" s="162">
        <v>1</v>
      </c>
      <c r="G19" s="163">
        <v>1</v>
      </c>
    </row>
    <row r="20" spans="1:7" s="155" customFormat="1" ht="63.75">
      <c r="A20" s="156" t="s">
        <v>71</v>
      </c>
      <c r="B20" s="157" t="str">
        <f>VLOOKUP($A20,'2.1 (2014)'!$A$21:$G$50,2,0)</f>
        <v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v>
      </c>
      <c r="C20" s="158">
        <f>VLOOKUP($A20,'2.1 (2014)'!$A$21:$G$50,3,0)</f>
        <v>1</v>
      </c>
      <c r="D20" s="161">
        <v>1</v>
      </c>
      <c r="E20" s="162">
        <v>1</v>
      </c>
      <c r="F20" s="162">
        <v>1</v>
      </c>
      <c r="G20" s="163">
        <v>1</v>
      </c>
    </row>
    <row r="21" spans="1:7" s="155" customFormat="1" ht="63.75">
      <c r="A21" s="156" t="s">
        <v>76</v>
      </c>
      <c r="B21" s="157" t="str">
        <f>VLOOKUP($A21,'2.1 (2014)'!$A$21:$G$50,2,0)</f>
        <v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v>
      </c>
      <c r="C21" s="158">
        <f>VLOOKUP($A21,'2.1 (2014)'!$A$21:$G$50,3,0)</f>
        <v>0</v>
      </c>
      <c r="D21" s="161">
        <v>0</v>
      </c>
      <c r="E21" s="162">
        <v>0</v>
      </c>
      <c r="F21" s="162">
        <v>0</v>
      </c>
      <c r="G21" s="163">
        <v>0</v>
      </c>
    </row>
    <row r="22" spans="1:7" s="155" customFormat="1" ht="51">
      <c r="A22" s="156" t="s">
        <v>80</v>
      </c>
      <c r="B22" s="157" t="str">
        <f>VLOOKUP($A22,'2.1 (2014)'!$A$21:$G$50,2,0)</f>
        <v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v>
      </c>
      <c r="C22" s="158">
        <f>VLOOKUP($A22,'2.1 (2014)'!$A$21:$G$50,3,0)</f>
        <v>0</v>
      </c>
      <c r="D22" s="159">
        <v>0</v>
      </c>
      <c r="E22" s="159">
        <v>0</v>
      </c>
      <c r="F22" s="159">
        <v>0</v>
      </c>
      <c r="G22" s="159">
        <v>0</v>
      </c>
    </row>
    <row r="23" spans="1:7" s="155" customFormat="1" ht="64.5" thickBot="1">
      <c r="A23" s="164" t="s">
        <v>82</v>
      </c>
      <c r="B23" s="157" t="str">
        <f>VLOOKUP($A23,'2.1 (2014)'!$A$21:$G$50,2,0)</f>
        <v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v>
      </c>
      <c r="C23" s="158">
        <f>VLOOKUP($A23,'2.1 (2014)'!$A$21:$G$50,3,0)</f>
        <v>0</v>
      </c>
      <c r="D23" s="165">
        <v>0</v>
      </c>
      <c r="E23" s="165">
        <v>0</v>
      </c>
      <c r="F23" s="165">
        <v>0</v>
      </c>
      <c r="G23" s="166">
        <v>0</v>
      </c>
    </row>
    <row r="24" spans="1:7" s="155" customFormat="1" ht="20.25">
      <c r="A24" s="150" t="s">
        <v>152</v>
      </c>
      <c r="B24" s="151"/>
      <c r="C24" s="152"/>
      <c r="D24" s="152"/>
      <c r="E24" s="153"/>
      <c r="F24" s="153"/>
      <c r="G24" s="154"/>
    </row>
    <row r="25" spans="1:7" s="155" customFormat="1" ht="38.25">
      <c r="A25" s="156" t="s">
        <v>46</v>
      </c>
      <c r="B25" s="157" t="str">
        <f>VLOOKUP($A25,'2.2 (2014)'!$A$8:$G$50,2,0)</f>
        <v>Среднее время на подготовку и направление проекта договора на осуществление технологического присоединения заявителю, дней</v>
      </c>
      <c r="C25" s="158">
        <f>VLOOKUP($A25,'2.2 (2014)'!$A$8:$G$50,3,0)</f>
        <v>7</v>
      </c>
      <c r="D25" s="161">
        <v>7</v>
      </c>
      <c r="E25" s="162">
        <v>7</v>
      </c>
      <c r="F25" s="162">
        <v>7</v>
      </c>
      <c r="G25" s="163">
        <v>7</v>
      </c>
    </row>
    <row r="26" spans="1:7" s="155" customFormat="1" ht="38.25">
      <c r="A26" s="156" t="s">
        <v>49</v>
      </c>
      <c r="B26" s="157" t="str">
        <f>VLOOKUP($A26,'2.2 (2014)'!$A$8:$G$50,2,0)</f>
        <v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v>
      </c>
      <c r="C26" s="158">
        <f>VLOOKUP($A26,'2.2 (2014)'!$A$8:$G$50,3,0)</f>
        <v>7</v>
      </c>
      <c r="D26" s="161">
        <v>7</v>
      </c>
      <c r="E26" s="162">
        <v>7</v>
      </c>
      <c r="F26" s="162">
        <v>7</v>
      </c>
      <c r="G26" s="163">
        <v>7</v>
      </c>
    </row>
    <row r="27" spans="1:7" s="155" customFormat="1" ht="51">
      <c r="A27" s="156" t="s">
        <v>63</v>
      </c>
      <c r="B27" s="157" t="str">
        <f>VLOOKUP($A27,'2.2 (2014)'!$A$8:$G$50,2,0)</f>
        <v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v>
      </c>
      <c r="C27" s="158">
        <f>VLOOKUP($A27,'2.2 (2014)'!$A$8:$G$50,3,0)</f>
        <v>14</v>
      </c>
      <c r="D27" s="161">
        <v>14</v>
      </c>
      <c r="E27" s="162">
        <v>14</v>
      </c>
      <c r="F27" s="162">
        <v>14</v>
      </c>
      <c r="G27" s="163">
        <v>14</v>
      </c>
    </row>
    <row r="28" spans="1:7" s="155" customFormat="1" ht="38.25">
      <c r="A28" s="156" t="s">
        <v>153</v>
      </c>
      <c r="B28" s="157" t="str">
        <f>'2.2 (2014)'!B18</f>
        <v>для физических лиц, включая индивидуальных предпринимателей, и юридических лиц - субъектов малого и среднего предпринимательства, дней</v>
      </c>
      <c r="C28" s="158">
        <f>'2.2 (2014)'!C18</f>
        <v>7</v>
      </c>
      <c r="D28" s="161">
        <v>7</v>
      </c>
      <c r="E28" s="162">
        <v>7</v>
      </c>
      <c r="F28" s="162">
        <v>7</v>
      </c>
      <c r="G28" s="163">
        <v>7</v>
      </c>
    </row>
    <row r="29" spans="1:7" s="155" customFormat="1" ht="12.75">
      <c r="A29" s="156" t="s">
        <v>154</v>
      </c>
      <c r="B29" s="157" t="str">
        <f>'2.2 (2014)'!B19</f>
        <v>для остальных потребителей услуг, дней</v>
      </c>
      <c r="C29" s="158">
        <f>'2.2 (2014)'!C19</f>
        <v>0</v>
      </c>
      <c r="D29" s="161">
        <v>0</v>
      </c>
      <c r="E29" s="162">
        <v>0</v>
      </c>
      <c r="F29" s="162">
        <v>0</v>
      </c>
      <c r="G29" s="163">
        <v>0</v>
      </c>
    </row>
    <row r="30" spans="1:7" s="155" customFormat="1" ht="76.5">
      <c r="A30" s="156" t="s">
        <v>67</v>
      </c>
      <c r="B30" s="157" t="str">
        <f>VLOOKUP($A30,'2.2 (2014)'!$A$8:$G$50,2,0)</f>
        <v>Количество случаев отказа от 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v>
      </c>
      <c r="C30" s="158">
        <f>VLOOKUP($A30,'2.2 (2014)'!$A$8:$G$50,3,0)</f>
        <v>0</v>
      </c>
      <c r="D30" s="161">
        <v>0</v>
      </c>
      <c r="E30" s="162">
        <v>0</v>
      </c>
      <c r="F30" s="162">
        <v>0</v>
      </c>
      <c r="G30" s="163">
        <v>0</v>
      </c>
    </row>
    <row r="31" spans="1:7" s="155" customFormat="1" ht="114.75">
      <c r="A31" s="156" t="s">
        <v>98</v>
      </c>
      <c r="B31" s="157" t="str">
        <f>VLOOKUP($A31,'2.2 (2014)'!$A$8:$G$50,2,0)</f>
        <v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v>
      </c>
      <c r="C31" s="158">
        <f>VLOOKUP($A31,'2.2 (2014)'!$A$8:$G$50,3,0)</f>
        <v>0</v>
      </c>
      <c r="D31" s="161">
        <v>0</v>
      </c>
      <c r="E31" s="162">
        <v>0</v>
      </c>
      <c r="F31" s="162">
        <v>0</v>
      </c>
      <c r="G31" s="163">
        <v>0</v>
      </c>
    </row>
    <row r="32" spans="1:7" s="155" customFormat="1" ht="76.5">
      <c r="A32" s="156" t="s">
        <v>101</v>
      </c>
      <c r="B32" s="157" t="str">
        <f>VLOOKUP($A32,'2.2 (2014)'!$A$8:$G$50,2,0)</f>
        <v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v>
      </c>
      <c r="C32" s="158">
        <f>VLOOKUP($A32,'2.2 (2014)'!$A$8:$G$50,3,0)</f>
        <v>0</v>
      </c>
      <c r="D32" s="161">
        <v>0</v>
      </c>
      <c r="E32" s="162">
        <v>0</v>
      </c>
      <c r="F32" s="162">
        <v>0</v>
      </c>
      <c r="G32" s="163">
        <v>0</v>
      </c>
    </row>
    <row r="33" spans="1:7" s="155" customFormat="1" ht="38.25">
      <c r="A33" s="156" t="s">
        <v>76</v>
      </c>
      <c r="B33" s="157" t="str">
        <f>VLOOKUP($A33,'2.2 (2014)'!$A$8:$G$50,2,0)</f>
        <v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v>
      </c>
      <c r="C33" s="158">
        <f>VLOOKUP($A33,'2.2 (2014)'!$A$8:$G$50,3,0)</f>
        <v>0</v>
      </c>
      <c r="D33" s="159">
        <v>0</v>
      </c>
      <c r="E33" s="159">
        <v>0</v>
      </c>
      <c r="F33" s="159">
        <v>0</v>
      </c>
      <c r="G33" s="159">
        <v>0</v>
      </c>
    </row>
    <row r="34" spans="1:7" s="155" customFormat="1" ht="38.25">
      <c r="A34" s="156" t="s">
        <v>76</v>
      </c>
      <c r="B34" s="157" t="str">
        <f>VLOOKUP($A34,'2.2 (2014)'!$A$8:$G$50,2,0)</f>
        <v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v>
      </c>
      <c r="C34" s="158">
        <f>VLOOKUP($A34,'2.2 (2014)'!$A$8:$G$50,3,0)</f>
        <v>0</v>
      </c>
      <c r="D34" s="161">
        <v>0</v>
      </c>
      <c r="E34" s="162">
        <v>0</v>
      </c>
      <c r="F34" s="162">
        <v>0</v>
      </c>
      <c r="G34" s="163">
        <v>0</v>
      </c>
    </row>
    <row r="35" spans="1:7" s="155" customFormat="1" ht="51">
      <c r="A35" s="156" t="s">
        <v>80</v>
      </c>
      <c r="B35" s="157" t="str">
        <f>VLOOKUP($A35,'2.2 (2014)'!$A$8:$G$50,2,0)</f>
        <v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v>
      </c>
      <c r="C35" s="158">
        <f>VLOOKUP($A35,'2.2 (2014)'!$A$8:$G$50,3,0)</f>
        <v>0</v>
      </c>
      <c r="D35" s="161">
        <v>0</v>
      </c>
      <c r="E35" s="162">
        <v>0</v>
      </c>
      <c r="F35" s="162">
        <v>0</v>
      </c>
      <c r="G35" s="163">
        <v>0</v>
      </c>
    </row>
    <row r="36" spans="1:7" s="155" customFormat="1" ht="63.75">
      <c r="A36" s="156" t="s">
        <v>82</v>
      </c>
      <c r="B36" s="157" t="str">
        <f>VLOOKUP($A36,'2.2 (2014)'!$A$8:$G$50,2,0)</f>
        <v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v>
      </c>
      <c r="C36" s="158">
        <f>VLOOKUP($A36,'2.2 (2014)'!$A$8:$G$50,3,0)</f>
        <v>0</v>
      </c>
      <c r="D36" s="161">
        <v>0</v>
      </c>
      <c r="E36" s="162">
        <v>0</v>
      </c>
      <c r="F36" s="162">
        <v>0</v>
      </c>
      <c r="G36" s="163">
        <v>0</v>
      </c>
    </row>
    <row r="37" spans="1:7" s="155" customFormat="1" ht="51.75" thickBot="1">
      <c r="A37" s="164" t="s">
        <v>109</v>
      </c>
      <c r="B37" s="167" t="str">
        <f>VLOOKUP($A37,'2.2 (2014)'!$A$8:$G$50,2,0)</f>
        <v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v>
      </c>
      <c r="C37" s="168">
        <f>VLOOKUP($A37,'2.2 (2014)'!$A$8:$G$50,3,0)</f>
        <v>0</v>
      </c>
      <c r="D37" s="165">
        <v>0</v>
      </c>
      <c r="E37" s="169">
        <v>0</v>
      </c>
      <c r="F37" s="169">
        <v>0</v>
      </c>
      <c r="G37" s="170">
        <v>0</v>
      </c>
    </row>
    <row r="38" spans="1:7" s="155" customFormat="1" ht="18.75">
      <c r="A38" s="171" t="s">
        <v>155</v>
      </c>
      <c r="B38" s="172"/>
      <c r="C38" s="173"/>
      <c r="D38" s="173"/>
      <c r="E38" s="174"/>
      <c r="F38" s="174"/>
      <c r="G38" s="175"/>
    </row>
    <row r="39" spans="1:7" s="155" customFormat="1" ht="38.25">
      <c r="A39" s="156" t="s">
        <v>42</v>
      </c>
      <c r="B39" s="157" t="str">
        <f>VLOOKUP($A39,'2.3 (2014)'!$A$8:$G$50,2,0)</f>
        <v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v>
      </c>
      <c r="C39" s="158">
        <f>VLOOKUP($A39,'2.3 (2014)'!$A$8:$G$50,3,0)</f>
        <v>0</v>
      </c>
      <c r="D39" s="161">
        <v>0</v>
      </c>
      <c r="E39" s="162">
        <v>0</v>
      </c>
      <c r="F39" s="162">
        <v>0</v>
      </c>
      <c r="G39" s="163">
        <v>0</v>
      </c>
    </row>
    <row r="40" spans="1:7" s="155" customFormat="1" ht="12.75">
      <c r="A40" s="156" t="s">
        <v>46</v>
      </c>
      <c r="B40" s="157"/>
      <c r="C40" s="158"/>
      <c r="D40" s="161"/>
      <c r="E40" s="162"/>
      <c r="F40" s="162"/>
      <c r="G40" s="163"/>
    </row>
    <row r="41" spans="1:7" s="155" customFormat="1" ht="12.75">
      <c r="A41" s="156" t="s">
        <v>49</v>
      </c>
      <c r="B41" s="157"/>
      <c r="C41" s="158"/>
      <c r="D41" s="161"/>
      <c r="E41" s="162"/>
      <c r="F41" s="162"/>
      <c r="G41" s="163"/>
    </row>
    <row r="42" spans="1:7" s="155" customFormat="1" ht="51">
      <c r="A42" s="156" t="s">
        <v>63</v>
      </c>
      <c r="B42" s="157" t="str">
        <f>VLOOKUP($A42,'2.3 (2014)'!$A$8:$G$50,2,0)</f>
        <v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v>
      </c>
      <c r="C42" s="158">
        <f>VLOOKUP($A42,'2.3 (2014)'!$A$8:$G$50,3,0)</f>
        <v>0</v>
      </c>
      <c r="D42" s="159">
        <v>0</v>
      </c>
      <c r="E42" s="159">
        <v>0</v>
      </c>
      <c r="F42" s="159">
        <v>0</v>
      </c>
      <c r="G42" s="159">
        <v>0</v>
      </c>
    </row>
    <row r="43" spans="1:7" s="155" customFormat="1" ht="63.75">
      <c r="A43" s="156" t="s">
        <v>65</v>
      </c>
      <c r="B43" s="157" t="str">
        <f>VLOOKUP($A43,'2.3 (2014)'!$A$8:$G$50,2,0)</f>
        <v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v>
      </c>
      <c r="C43" s="158">
        <f>VLOOKUP($A43,'2.3 (2014)'!$A$8:$G$50,3,0)</f>
        <v>0</v>
      </c>
      <c r="D43" s="159">
        <v>0</v>
      </c>
      <c r="E43" s="159">
        <v>0</v>
      </c>
      <c r="F43" s="159">
        <v>0</v>
      </c>
      <c r="G43" s="159">
        <v>0</v>
      </c>
    </row>
    <row r="44" spans="1:7" s="155" customFormat="1" ht="76.5">
      <c r="A44" s="156" t="s">
        <v>67</v>
      </c>
      <c r="B44" s="157" t="str">
        <f>VLOOKUP($A44,'2.3 (2014)'!$A$8:$G$50,2,0)</f>
        <v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v>
      </c>
      <c r="C44" s="158">
        <f>VLOOKUP($A44,'2.3 (2014)'!$A$8:$G$50,3,0)</f>
        <v>0</v>
      </c>
      <c r="D44" s="176">
        <v>0</v>
      </c>
      <c r="E44" s="177">
        <v>0</v>
      </c>
      <c r="F44" s="177">
        <v>0</v>
      </c>
      <c r="G44" s="178">
        <v>0</v>
      </c>
    </row>
    <row r="45" spans="1:7" s="155" customFormat="1" ht="63.75">
      <c r="A45" s="156" t="s">
        <v>120</v>
      </c>
      <c r="B45" s="157" t="str">
        <f>VLOOKUP($A45,'2.3 (2014)'!$A$8:$G$50,2,0)</f>
        <v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v>
      </c>
      <c r="C45" s="158">
        <f>VLOOKUP($A45,'2.3 (2014)'!$A$8:$G$50,3,0)</f>
        <v>0</v>
      </c>
      <c r="D45" s="159">
        <v>0</v>
      </c>
      <c r="E45" s="179">
        <v>0</v>
      </c>
      <c r="F45" s="179">
        <v>0</v>
      </c>
      <c r="G45" s="180">
        <v>0</v>
      </c>
    </row>
    <row r="46" spans="1:7" s="155" customFormat="1" ht="51">
      <c r="A46" s="156" t="s">
        <v>122</v>
      </c>
      <c r="B46" s="157" t="str">
        <f>VLOOKUP($A46,'2.3 (2014)'!$A$8:$G$50,2,0)</f>
        <v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v>
      </c>
      <c r="C46" s="158">
        <f>VLOOKUP($A46,'2.3 (2014)'!$A$8:$G$50,3,0)</f>
        <v>0</v>
      </c>
      <c r="D46" s="159">
        <v>0</v>
      </c>
      <c r="E46" s="179">
        <v>0</v>
      </c>
      <c r="F46" s="179">
        <v>0</v>
      </c>
      <c r="G46" s="180">
        <v>0</v>
      </c>
    </row>
    <row r="47" spans="1:7" s="155" customFormat="1" ht="38.25">
      <c r="A47" s="156" t="s">
        <v>124</v>
      </c>
      <c r="B47" s="157" t="str">
        <f>VLOOKUP($A47,'2.3 (2014)'!$A$8:$G$50,2,0)</f>
        <v>Количество реализованных изменений в деятельности организации, направленных на повышение качества обслуживания потребителей услуг, шт.</v>
      </c>
      <c r="C47" s="158">
        <f>VLOOKUP($A47,'2.3 (2014)'!$A$8:$G$50,3,0)</f>
        <v>0</v>
      </c>
      <c r="D47" s="161">
        <v>0</v>
      </c>
      <c r="E47" s="162">
        <v>0</v>
      </c>
      <c r="F47" s="162">
        <v>0</v>
      </c>
      <c r="G47" s="163">
        <v>0</v>
      </c>
    </row>
    <row r="48" spans="1:7" s="155" customFormat="1" ht="25.5">
      <c r="A48" s="156" t="s">
        <v>98</v>
      </c>
      <c r="B48" s="157" t="str">
        <f>VLOOKUP($A48,'2.3 (2014)'!$A$8:$G$50,2,0)</f>
        <v>Средняя продолжительность времени принятия мер по результатам обращения потребителя услуг, дней</v>
      </c>
      <c r="C48" s="158">
        <f>VLOOKUP($A48,'2.3 (2014)'!$A$8:$G$50,3,0)</f>
        <v>0</v>
      </c>
      <c r="D48" s="181">
        <v>0</v>
      </c>
      <c r="E48" s="182">
        <v>0</v>
      </c>
      <c r="F48" s="182">
        <v>0</v>
      </c>
      <c r="G48" s="183">
        <v>0</v>
      </c>
    </row>
    <row r="49" spans="1:7" s="155" customFormat="1" ht="12.75">
      <c r="A49" s="156" t="s">
        <v>156</v>
      </c>
      <c r="B49" s="157" t="str">
        <f>'2.3 (2014)'!B24</f>
        <v>письменных опросов, шт. на 1000 потребителей услуг</v>
      </c>
      <c r="C49" s="158">
        <v>0</v>
      </c>
      <c r="D49" s="161">
        <v>0</v>
      </c>
      <c r="E49" s="162">
        <v>0</v>
      </c>
      <c r="F49" s="162">
        <v>0</v>
      </c>
      <c r="G49" s="163">
        <v>0</v>
      </c>
    </row>
    <row r="50" spans="1:7" s="155" customFormat="1" ht="25.5">
      <c r="A50" s="156" t="s">
        <v>157</v>
      </c>
      <c r="B50" s="157" t="str">
        <f>'2.3 (2014)'!B25</f>
        <v>электронной связи через сеть Интернет, шт. на 1000 потребителей услуг</v>
      </c>
      <c r="C50" s="158">
        <v>0</v>
      </c>
      <c r="D50" s="161">
        <v>0</v>
      </c>
      <c r="E50" s="162">
        <v>0</v>
      </c>
      <c r="F50" s="162">
        <v>0</v>
      </c>
      <c r="G50" s="163">
        <v>0</v>
      </c>
    </row>
    <row r="51" spans="1:7" s="155" customFormat="1" ht="25.5">
      <c r="A51" s="156" t="s">
        <v>158</v>
      </c>
      <c r="B51" s="157" t="str">
        <f>'2.3 (2014)'!B26</f>
        <v>* системы автоинформирования, 
шт. на 1000 потребителей услуг</v>
      </c>
      <c r="C51" s="158">
        <v>0</v>
      </c>
      <c r="D51" s="161">
        <v>0</v>
      </c>
      <c r="E51" s="162">
        <v>0</v>
      </c>
      <c r="F51" s="162">
        <v>0</v>
      </c>
      <c r="G51" s="163">
        <v>0</v>
      </c>
    </row>
    <row r="52" spans="1:7" s="155" customFormat="1" ht="38.25">
      <c r="A52" s="156" t="s">
        <v>101</v>
      </c>
      <c r="B52" s="157" t="str">
        <f>VLOOKUP($A52,'2.3 (2014)'!$A$8:$G$50,2,0)</f>
        <v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v>
      </c>
      <c r="C52" s="158">
        <f>VLOOKUP($A52,'2.3 (2014)'!$A$8:$G$50,3,0)</f>
        <v>0</v>
      </c>
      <c r="D52" s="161">
        <v>0</v>
      </c>
      <c r="E52" s="162">
        <v>0</v>
      </c>
      <c r="F52" s="162">
        <v>0</v>
      </c>
      <c r="G52" s="163">
        <v>0</v>
      </c>
    </row>
    <row r="53" spans="1:7" s="155" customFormat="1" ht="38.25">
      <c r="A53" s="156" t="s">
        <v>76</v>
      </c>
      <c r="B53" s="157" t="str">
        <f>VLOOKUP($A53,'2.3 (2014)'!$A$8:$G$50,2,0)</f>
        <v>Средняя продолжительность времени на принятие территориальной сетевой организацией мер по возмещению потребителю услуг убытков, месяцев</v>
      </c>
      <c r="C53" s="158">
        <f>VLOOKUP($A53,'2.3 (2014)'!$A$8:$G$50,3,0)</f>
        <v>0</v>
      </c>
      <c r="D53" s="161">
        <v>0</v>
      </c>
      <c r="E53" s="162">
        <v>0</v>
      </c>
      <c r="F53" s="162">
        <v>0</v>
      </c>
      <c r="G53" s="163">
        <v>0</v>
      </c>
    </row>
    <row r="54" spans="1:7" s="155" customFormat="1" ht="76.5">
      <c r="A54" s="156" t="s">
        <v>137</v>
      </c>
      <c r="B54" s="157" t="str">
        <f>VLOOKUP($A54,'2.3 (2014)'!$A$8:$G$50,2,0)</f>
        <v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v>
      </c>
      <c r="C54" s="158">
        <f>VLOOKUP($A54,'2.3 (2014)'!$A$8:$G$50,3,0)</f>
        <v>0</v>
      </c>
      <c r="D54" s="159">
        <v>0</v>
      </c>
      <c r="E54" s="179">
        <v>0</v>
      </c>
      <c r="F54" s="179">
        <v>0</v>
      </c>
      <c r="G54" s="180">
        <v>0</v>
      </c>
    </row>
    <row r="55" spans="1:7" s="155" customFormat="1" ht="27" customHeight="1">
      <c r="A55" s="184"/>
      <c r="B55" s="157" t="s">
        <v>159</v>
      </c>
      <c r="C55" s="162"/>
      <c r="D55" s="162"/>
      <c r="E55" s="162"/>
      <c r="F55" s="162"/>
      <c r="G55" s="163"/>
    </row>
    <row r="56" spans="1:7" s="188" customFormat="1" ht="24">
      <c r="A56" s="185" t="s">
        <v>160</v>
      </c>
      <c r="B56" s="186"/>
      <c r="C56" s="186"/>
      <c r="D56" s="186"/>
      <c r="E56" s="186"/>
      <c r="F56" s="186"/>
      <c r="G56" s="187"/>
    </row>
    <row r="57" spans="1:7" s="188" customFormat="1" ht="12.75" thickBot="1">
      <c r="A57" s="189" t="s">
        <v>161</v>
      </c>
      <c r="B57" s="190"/>
      <c r="C57" s="190"/>
      <c r="D57" s="190"/>
      <c r="E57" s="190"/>
      <c r="F57" s="190"/>
      <c r="G57" s="191"/>
    </row>
    <row r="58" spans="1:7" s="188" customFormat="1" ht="12" customHeight="1">
      <c r="A58" s="192"/>
      <c r="B58" s="193"/>
      <c r="C58" s="193"/>
      <c r="D58" s="193"/>
      <c r="E58" s="193"/>
      <c r="F58" s="193"/>
      <c r="G58" s="193"/>
    </row>
    <row r="59" spans="1:7" s="196" customFormat="1" ht="30" customHeight="1">
      <c r="A59" s="194"/>
      <c r="B59" s="21" t="s">
        <v>338</v>
      </c>
      <c r="C59" s="278" t="s">
        <v>337</v>
      </c>
      <c r="D59" s="278"/>
      <c r="E59" s="195"/>
      <c r="F59" s="243"/>
      <c r="G59" s="243"/>
    </row>
  </sheetData>
  <sheetProtection/>
  <mergeCells count="3">
    <mergeCell ref="B5:G5"/>
    <mergeCell ref="C59:D59"/>
    <mergeCell ref="F59:G5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14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72.125" style="198" customWidth="1"/>
    <col min="2" max="2" width="55.875" style="198" customWidth="1"/>
    <col min="3" max="16384" width="9.125" style="198" customWidth="1"/>
  </cols>
  <sheetData>
    <row r="1" spans="1:2" ht="33" customHeight="1">
      <c r="A1" s="281" t="s">
        <v>180</v>
      </c>
      <c r="B1" s="281"/>
    </row>
    <row r="2" ht="15.75">
      <c r="A2" s="199"/>
    </row>
    <row r="3" spans="1:6" ht="15">
      <c r="A3" s="277" t="s">
        <v>8</v>
      </c>
      <c r="B3" s="277"/>
      <c r="C3" s="277"/>
      <c r="D3" s="277"/>
      <c r="E3" s="277"/>
      <c r="F3" s="277"/>
    </row>
    <row r="4" spans="1:2" ht="15.75">
      <c r="A4" s="279" t="s">
        <v>179</v>
      </c>
      <c r="B4" s="279"/>
    </row>
    <row r="5" ht="16.5" thickBot="1">
      <c r="A5" s="199"/>
    </row>
    <row r="6" spans="1:2" ht="16.5" thickBot="1">
      <c r="A6" s="201" t="s">
        <v>171</v>
      </c>
      <c r="B6" s="205" t="s">
        <v>178</v>
      </c>
    </row>
    <row r="7" spans="1:2" ht="16.5" thickBot="1">
      <c r="A7" s="209">
        <v>1</v>
      </c>
      <c r="B7" s="206">
        <v>2</v>
      </c>
    </row>
    <row r="8" spans="1:2" ht="102" customHeight="1" thickBot="1">
      <c r="A8" s="202" t="s">
        <v>177</v>
      </c>
      <c r="B8" s="203">
        <v>7</v>
      </c>
    </row>
    <row r="9" spans="1:2" ht="123.75" customHeight="1" thickBot="1">
      <c r="A9" s="202" t="s">
        <v>176</v>
      </c>
      <c r="B9" s="203">
        <v>0</v>
      </c>
    </row>
    <row r="10" spans="1:2" ht="58.5" customHeight="1" thickBot="1">
      <c r="A10" s="202" t="s">
        <v>175</v>
      </c>
      <c r="B10" s="201">
        <v>0</v>
      </c>
    </row>
    <row r="14" spans="1:3" ht="15.75">
      <c r="A14" s="21" t="s">
        <v>338</v>
      </c>
      <c r="B14" s="280" t="s">
        <v>337</v>
      </c>
      <c r="C14" s="280"/>
    </row>
  </sheetData>
  <sheetProtection/>
  <mergeCells count="4">
    <mergeCell ref="A4:B4"/>
    <mergeCell ref="A3:F3"/>
    <mergeCell ref="B14:C14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Емельянов Дмитрий Юрьевич</dc:creator>
  <cp:keywords/>
  <dc:description/>
  <cp:lastModifiedBy>Емельянов Дмитрий Юрьевич</cp:lastModifiedBy>
  <cp:lastPrinted>2015-03-30T12:56:51Z</cp:lastPrinted>
  <dcterms:created xsi:type="dcterms:W3CDTF">2013-04-29T10:01:38Z</dcterms:created>
  <dcterms:modified xsi:type="dcterms:W3CDTF">2015-05-25T07:57:22Z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